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firstSheet="1" activeTab="1"/>
  </bookViews>
  <sheets>
    <sheet name="Лист3" sheetId="1" state="hidden" r:id="rId1"/>
    <sheet name="კრებსითი" sheetId="2" r:id="rId2"/>
    <sheet name="რ.ბ და ლით.კონსტრუქციები" sheetId="3" r:id="rId3"/>
    <sheet name="სარკოგაფის რ.ბ" sheetId="4" r:id="rId4"/>
    <sheet name="სახურავი" sheetId="5" r:id="rId5"/>
    <sheet name="სამშენებლო-სარემონტო სამუშაოები" sheetId="6" r:id="rId6"/>
    <sheet name="ეზოს კეთილმოწყობა" sheetId="7" r:id="rId7"/>
    <sheet name="ელ.სამონტაჟო" sheetId="8" r:id="rId8"/>
    <sheet name="გარე განათება" sheetId="9" r:id="rId9"/>
    <sheet name="წყალი,კანალიზაცია" sheetId="10" r:id="rId10"/>
    <sheet name="გათბობა გაგრილება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<sst xmlns="http://schemas.openxmlformats.org/spreadsheetml/2006/main" count="1741" uniqueCount="517">
  <si>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</si>
  <si>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</si>
  <si>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</si>
  <si>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</si>
  <si>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</si>
  <si>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</si>
  <si>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</si>
  <si>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</si>
  <si>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</si>
  <si>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</si>
  <si>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</si>
  <si>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</si>
  <si>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</si>
  <si>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</si>
  <si>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</si>
  <si>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</si>
  <si>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</si>
  <si>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</si>
  <si>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</si>
  <si>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</si>
  <si>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</si>
  <si>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</si>
  <si>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</si>
  <si>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</si>
  <si>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</si>
  <si>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</si>
  <si>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</si>
  <si>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</si>
  <si>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</si>
  <si>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</si>
  <si>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</si>
  <si>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</si>
  <si>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</si>
  <si>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</si>
  <si>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</si>
  <si>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</si>
  <si>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</si>
  <si>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</si>
  <si>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</si>
  <si>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</si>
  <si>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</si>
  <si>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</si>
  <si>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</si>
  <si>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</si>
  <si>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</si>
  <si>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</si>
  <si>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</si>
  <si>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</si>
  <si>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</si>
  <si>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</si>
  <si>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</si>
  <si>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</si>
  <si>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</si>
  <si>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</si>
  <si>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</si>
  <si>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</si>
  <si>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</si>
  <si>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</si>
  <si>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</si>
  <si>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</si>
  <si>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</si>
  <si>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</si>
  <si>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</si>
  <si>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</si>
  <si>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</si>
  <si>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</si>
  <si>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</si>
  <si>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</si>
  <si>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</si>
  <si>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</si>
  <si>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</si>
  <si>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</si>
  <si>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</si>
  <si>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</si>
  <si>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</si>
  <si>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</si>
  <si>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</si>
  <si>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</si>
  <si>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</si>
  <si>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</si>
  <si>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</si>
  <si>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</si>
  <si>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</si>
  <si>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</si>
  <si>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</si>
  <si>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</si>
  <si>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</si>
  <si>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</si>
  <si>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</si>
  <si>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</si>
  <si>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</si>
  <si>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</si>
  <si>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</si>
  <si>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</si>
  <si>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</si>
  <si>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</si>
  <si>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</si>
  <si>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</si>
  <si>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</si>
  <si>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</si>
  <si>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</si>
  <si>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</si>
  <si>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</si>
  <si>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</si>
  <si>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</si>
  <si>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</si>
  <si>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</si>
  <si>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</si>
  <si>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</si>
  <si>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</si>
  <si>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</si>
  <si>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</si>
  <si>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</si>
  <si>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</si>
  <si>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</si>
  <si>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</si>
  <si>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</si>
  <si>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</si>
  <si>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</si>
  <si>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</si>
  <si>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</si>
  <si>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</si>
  <si>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</si>
  <si>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</si>
  <si>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</si>
  <si>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</si>
  <si>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</si>
  <si>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</si>
  <si>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3</t>
  </si>
  <si>
    <t>t</t>
  </si>
  <si>
    <t>proeq</t>
  </si>
  <si>
    <t>satransporto xarji masalaze</t>
  </si>
  <si>
    <t>zednadebi xarji</t>
  </si>
  <si>
    <t xml:space="preserve">mogeba </t>
  </si>
  <si>
    <t>dRg</t>
  </si>
  <si>
    <t xml:space="preserve"> miwis samuSaoebi</t>
  </si>
  <si>
    <t>m3</t>
  </si>
  <si>
    <t>tona</t>
  </si>
  <si>
    <t>2</t>
  </si>
  <si>
    <t>m/sT</t>
  </si>
  <si>
    <t>cali</t>
  </si>
  <si>
    <t>r/betonis konstruqciebi</t>
  </si>
  <si>
    <t>betoni b-25</t>
  </si>
  <si>
    <t>yalibis fari</t>
  </si>
  <si>
    <t>xemasala</t>
  </si>
  <si>
    <r>
      <t>betoni b-25</t>
    </r>
    <r>
      <rPr>
        <sz val="10"/>
        <rFont val="Cambria"/>
        <family val="1"/>
      </rPr>
      <t xml:space="preserve"> </t>
    </r>
  </si>
  <si>
    <t>monoliTuri rk/betonis svetebis mowyoba b-25 betonisagan</t>
  </si>
  <si>
    <t>monoliTuri rk/betonis koWebis mowyoba b-25 betonisagan</t>
  </si>
  <si>
    <t>pompis momsaxureba</t>
  </si>
  <si>
    <t>sul jami</t>
  </si>
  <si>
    <t xml:space="preserve">SromiTi resursebi </t>
  </si>
  <si>
    <t>SromiTi resursebi</t>
  </si>
  <si>
    <t xml:space="preserve">jami         </t>
  </si>
  <si>
    <t>eqskavatori</t>
  </si>
  <si>
    <t>satkepni 18 t</t>
  </si>
  <si>
    <t>samSeneblo saremonto samuSaoebi</t>
  </si>
  <si>
    <t xml:space="preserve">teritoriis vertikaluri dagegmareba </t>
  </si>
  <si>
    <t>betoni b-20</t>
  </si>
  <si>
    <t>buldozeri 180 kvt</t>
  </si>
  <si>
    <t>moWimuli iatakis mowyoba qviSa-cementis xsnariT sisqiT 40mm</t>
  </si>
  <si>
    <t>qviSa-cementis xsnari</t>
  </si>
  <si>
    <t>kg</t>
  </si>
  <si>
    <t>grunti</t>
  </si>
  <si>
    <t>fiTxi</t>
  </si>
  <si>
    <t>webocementi</t>
  </si>
  <si>
    <t>liTonis konstruqciis Rebva antikoroziuli saRebaviT</t>
  </si>
  <si>
    <t>antikoroziuli saRebavi</t>
  </si>
  <si>
    <t>r/betonis Wis Ziri</t>
  </si>
  <si>
    <t>r/betonis Wis Tavsaxuri</t>
  </si>
  <si>
    <t>dRe</t>
  </si>
  <si>
    <t>betonis momzadebis mowyoba  b-10 betonisagan</t>
  </si>
  <si>
    <t>betoni b-10</t>
  </si>
  <si>
    <t>SromiTi resursebi (sabazro)</t>
  </si>
  <si>
    <t>avtogreideri saSualo tipis 79kvt (108c,Z)</t>
  </si>
  <si>
    <t>avtokranis momsaxureba</t>
  </si>
  <si>
    <t>qviSis sagebis mowyoba</t>
  </si>
  <si>
    <t xml:space="preserve">qviSa  </t>
  </si>
  <si>
    <t>zedmeti gruntis datvirTva avtoTviTmclelebze xeliT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</si>
  <si>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</si>
  <si>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</si>
  <si>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</si>
  <si>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</si>
  <si>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</si>
  <si>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</si>
  <si>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t>monoliTuri rk/betonis saZirkvlis filis mowyoba b-25 betonisagan</t>
  </si>
  <si>
    <r>
      <t>armatura</t>
    </r>
    <r>
      <rPr>
        <sz val="10"/>
        <rFont val="Cambria"/>
        <family val="1"/>
      </rPr>
      <t xml:space="preserve"> A-3</t>
    </r>
  </si>
  <si>
    <r>
      <t>armatura</t>
    </r>
    <r>
      <rPr>
        <sz val="10"/>
        <rFont val="Cambria"/>
        <family val="1"/>
      </rPr>
      <t xml:space="preserve"> A-1</t>
    </r>
  </si>
  <si>
    <t>liTonis firfita 600*600*12</t>
  </si>
  <si>
    <t>faqt</t>
  </si>
  <si>
    <t>proeqt</t>
  </si>
  <si>
    <t>eleqtrodi</t>
  </si>
  <si>
    <t>avtoamwe</t>
  </si>
  <si>
    <t>liTonis mrgvali mili 400*12</t>
  </si>
  <si>
    <t>liTonis firfita 150*150*10</t>
  </si>
  <si>
    <t>ortesebri koWi #30</t>
  </si>
  <si>
    <t>Sveleri #30</t>
  </si>
  <si>
    <t>Sveleri #20</t>
  </si>
  <si>
    <t>liTonis milkvadrati 80*4</t>
  </si>
  <si>
    <t>liTonis milkvadrati 40*4</t>
  </si>
  <si>
    <t>liTonis milkvadrati 40*3</t>
  </si>
  <si>
    <t>lit</t>
  </si>
  <si>
    <t>SemogozviTi hidroizolaciis mowyoba</t>
  </si>
  <si>
    <t>Sromis xarji</t>
  </si>
  <si>
    <t>bitumis mastika</t>
  </si>
  <si>
    <t>sarkogafis r/betonis konstruqciebi</t>
  </si>
  <si>
    <t>saxuravi</t>
  </si>
  <si>
    <t>komp</t>
  </si>
  <si>
    <t>kom</t>
  </si>
  <si>
    <t>monoliTuri rk/betonis kedlebis mowyoba b-25 betonisagan</t>
  </si>
  <si>
    <t>safuZvlis mowyoba xreSovani narevisagan sisqiT 30 sm</t>
  </si>
  <si>
    <t>xreSovani narevi</t>
  </si>
  <si>
    <t>TviTmWreli</t>
  </si>
  <si>
    <t>c</t>
  </si>
  <si>
    <t>Tunuqis furceli (indaosaTvis) sisqiT 0.5mm</t>
  </si>
  <si>
    <t>wyalmimRebi Rarebis Rirebuleba da montaJi</t>
  </si>
  <si>
    <t>muxli</t>
  </si>
  <si>
    <t>damWimi</t>
  </si>
  <si>
    <t>gruntis damuSaveba xeliT</t>
  </si>
  <si>
    <t>kompresori</t>
  </si>
  <si>
    <t>qviSis sawolis mowyoba molsadenebisaTvis</t>
  </si>
  <si>
    <t xml:space="preserve">qviSa </t>
  </si>
  <si>
    <t>liTonis damWeri salte 40*4</t>
  </si>
  <si>
    <t xml:space="preserve">    arxebis mowyoba sawvavis milsadenebisaTvis</t>
  </si>
  <si>
    <t>wvrili samSeneblo bloki 15*20*40</t>
  </si>
  <si>
    <t>kedlebis lesva qviSa-cementis xsnariT</t>
  </si>
  <si>
    <t>kedlebi nagverdulebis lesva qviSa-cementis xsnariT sisqiT 200mm-mde</t>
  </si>
  <si>
    <t>iatakis mopirkeTeba keramogranitis filebiT</t>
  </si>
  <si>
    <t>webo cementi</t>
  </si>
  <si>
    <t>ketramogranitis plintusebis mowyoba (simaRliT 80 mm)</t>
  </si>
  <si>
    <t>mdf-is karebi</t>
  </si>
  <si>
    <t>fasadi</t>
  </si>
  <si>
    <t>xaraCo</t>
  </si>
  <si>
    <t>"naSxefi"-is mowyoba fasadze da Rebva silikoniani saRebaviT</t>
  </si>
  <si>
    <t>pva</t>
  </si>
  <si>
    <t>cementi</t>
  </si>
  <si>
    <t>aluminis fexis sawmendis Rirebuleba da montaJi</t>
  </si>
  <si>
    <t>manqana-meqanizmebi</t>
  </si>
  <si>
    <t>m</t>
  </si>
  <si>
    <t>zednadebi xarjebi xelfasidan</t>
  </si>
  <si>
    <t>mogeba</t>
  </si>
  <si>
    <t>Sida 'wyali da kanalizacia</t>
  </si>
  <si>
    <r>
      <t xml:space="preserve">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</si>
  <si>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</si>
  <si>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</si>
  <si>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</si>
  <si>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</si>
  <si>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</si>
  <si>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</si>
  <si>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</si>
  <si>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</si>
  <si>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kanalizaciis plastmasis mili d=100mm</t>
  </si>
  <si>
    <r>
      <t xml:space="preserve">plasmasis sakanalizacio mili </t>
    </r>
    <r>
      <rPr>
        <sz val="10"/>
        <rFont val="Cambria"/>
        <family val="1"/>
      </rPr>
      <t>D-100</t>
    </r>
  </si>
  <si>
    <t>plasmasis fasonuri nawilebis mowyoba</t>
  </si>
  <si>
    <t>muxli 50</t>
  </si>
  <si>
    <t>muxli 100</t>
  </si>
  <si>
    <t>samkapi 100*50*100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</si>
  <si>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</si>
  <si>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</si>
  <si>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</si>
  <si>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</si>
  <si>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</si>
  <si>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>gare 'wyalis, kanalizaciisa da saniaRvre kanalizaciis qseli</t>
  </si>
  <si>
    <t xml:space="preserve">           wyali da kanalizacia</t>
  </si>
  <si>
    <t xml:space="preserve">eqskavatori </t>
  </si>
  <si>
    <t>kanalizaciis gofrirebuli plastmasis milebi</t>
  </si>
  <si>
    <t>wriuli r/betonis Webis mowyoba</t>
  </si>
  <si>
    <t>r/betonis Wa simaRliT 1 m</t>
  </si>
  <si>
    <t>gamanawilebeli kolofi</t>
  </si>
  <si>
    <t>spilenZis ZarRviani, polivinilqloridis ormagi uwvadi izolaciis mqone kabeli kveTiT</t>
  </si>
  <si>
    <t>3*2.5 mm2</t>
  </si>
  <si>
    <t>gofrirebuli milis montaJi</t>
  </si>
  <si>
    <t>samSeneblo samontaJo samuSaoebi</t>
  </si>
  <si>
    <t>tranSeis gaTxra sawolisaTvis</t>
  </si>
  <si>
    <t>sawolis momzadeba qviSiT</t>
  </si>
  <si>
    <t>qviSa</t>
  </si>
  <si>
    <t>gruntis ukan Cayra da mosworeba</t>
  </si>
  <si>
    <t xml:space="preserve">zednadebi xarjebi  </t>
  </si>
  <si>
    <t xml:space="preserve">jami </t>
  </si>
  <si>
    <t>saxanZro hidranti</t>
  </si>
  <si>
    <t>saxamZro hidrantis Rirebuleba da montaJi</t>
  </si>
  <si>
    <t>5*6 mm2</t>
  </si>
  <si>
    <t xml:space="preserve">Stefselis rozeti, orpolusiani, mesame damiwebuli kontaqtiT faruli gayvanilobisaTvis  </t>
  </si>
  <si>
    <t xml:space="preserve">                   gare ganaTeba</t>
  </si>
  <si>
    <t>gare ganaTebis liTonis sayrdeni konsoluri tipis sanaTi, Suqdioduri naTuriT, gamSveb maregulirebeli mowyonilobiT</t>
  </si>
  <si>
    <t>gare ganaTebis liTonis sayrdeni konsoluri tipis sanaTi Suqdioduri naTuriT da gamSveb maregulirebeli mowyonilobiT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</si>
  <si>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</si>
  <si>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</si>
  <si>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</si>
  <si>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</si>
  <si>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</si>
  <si>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</si>
  <si>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betoni b-17.5</t>
  </si>
  <si>
    <t>betonis bordiurebi 100*30*15</t>
  </si>
  <si>
    <t>saniaRvre cxaurebis mowyoba</t>
  </si>
  <si>
    <t>yamiri gruntis damuSaveba xeliT</t>
  </si>
  <si>
    <t>r/betonis arxebis mowyoba</t>
  </si>
  <si>
    <t>liTonis cxaurebis Rirebuleba da montaJi siganiT 30 sm (Sesasvleli da gamosasvleli)</t>
  </si>
  <si>
    <t>yinvagamZle webo cementi</t>
  </si>
  <si>
    <t>liTonis milkvadrati 40*40*3</t>
  </si>
  <si>
    <t>gare ganaTeba</t>
  </si>
  <si>
    <t>satkepni gluvi TviTmavali 18 ton.</t>
  </si>
  <si>
    <t>safuZvlis fenis mowyoba fraqciuli RorRiT (0-20mm.) sisqiT 20 sm</t>
  </si>
  <si>
    <t>liTonis furceli 6 mm</t>
  </si>
  <si>
    <t xml:space="preserve"> lokalur resursuli xarjTaRricxva # 1</t>
  </si>
  <si>
    <t xml:space="preserve"> lokalur resursuli xarjTaRricxva # 2</t>
  </si>
  <si>
    <t xml:space="preserve"> lokalur resursuli xarjTaRricxva # 3</t>
  </si>
  <si>
    <t xml:space="preserve"> lokalur resursuli xarjTaRricxva # 5</t>
  </si>
  <si>
    <t>eleqtro wylis gamacxelebeli</t>
  </si>
  <si>
    <t>eleqtro wylis gamacxelebeli 100 lit (kompleqtSi)</t>
  </si>
  <si>
    <t>gamwovi ventiliatori</t>
  </si>
  <si>
    <t>ventiliatori</t>
  </si>
  <si>
    <t>monoliTuri rk/betonis wertilovani saZirkvlis mowyoba b-25 betonisagan (farduli)</t>
  </si>
  <si>
    <t xml:space="preserve"> daqvemdebarebaSi myofi avtogasamararTi sadguris samSeneblo-saremonto samuSaoebi</t>
  </si>
  <si>
    <t xml:space="preserve"> lokalur resursuli xarjTaRricxva # 4</t>
  </si>
  <si>
    <t>lokalur resursuli xarjTaRricxva # 6</t>
  </si>
  <si>
    <t>lokalur resursuli xarjTaRricxva # 7</t>
  </si>
  <si>
    <t>profilirebuli Tunuqi sisqiT 0.5mm</t>
  </si>
  <si>
    <t>zedmeti gruntis transportireba sanayaroze</t>
  </si>
  <si>
    <t>saburRi danadgari</t>
  </si>
  <si>
    <t xml:space="preserve">gruntis ukuCayra </t>
  </si>
  <si>
    <t>fardulis wertilovani saZirkvlis r/betonis konstruqciebi</t>
  </si>
  <si>
    <t>ofisis r/betonis konstruqciebi</t>
  </si>
  <si>
    <t>liTonis firfita 220*10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</si>
  <si>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</si>
  <si>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</si>
  <si>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</si>
  <si>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60*40*3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</si>
  <si>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</si>
  <si>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</si>
  <si>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fardulis, ofisisa da saxuravebis SemaerTebeli xidis liTonis konstruqciebi</t>
  </si>
  <si>
    <t>fardulis karkasis liTonis svetebis mowyoba</t>
  </si>
  <si>
    <t>sarkogafis Sevseba qviSiT</t>
  </si>
  <si>
    <t>qviSa 0,5</t>
  </si>
  <si>
    <t>liTonis rezervuaris montaJi sarkogafSi</t>
  </si>
  <si>
    <t>rezervuari (damkveTis)</t>
  </si>
  <si>
    <t>fardulis, ofisisa da xidis saxuravis mowyoba</t>
  </si>
  <si>
    <t>fardulis saxuravis burulis mowyoba profilirebuli TunuqiT</t>
  </si>
  <si>
    <t>sacremlis mowyoba ofisis saxuravisaTvis</t>
  </si>
  <si>
    <t>Tunuqis furceli sisqiT 0.5mm</t>
  </si>
  <si>
    <t>furclovani Tunuqi sisqiT 0.7 mm</t>
  </si>
  <si>
    <t>xidis saxuravis burulis mowyoba furclovani TunuqiT (e.w "zamokiani" saxuravi)</t>
  </si>
  <si>
    <t>wyalmimRebi mili</t>
  </si>
  <si>
    <t>Zabri</t>
  </si>
  <si>
    <t>wyalmimRebi Rari damWerebiT</t>
  </si>
  <si>
    <t>wvrili samSeneblo bloki 30*20*40</t>
  </si>
  <si>
    <t xml:space="preserve">fasadis kedlis wyoba wvrili samSeneblo blokiT </t>
  </si>
  <si>
    <t xml:space="preserve">parapetis kedlis wyoba wvrili samSeneblo blokiT </t>
  </si>
  <si>
    <t>r/betonis zRudarebis mowyoba fasadze</t>
  </si>
  <si>
    <t>betoni b-22,50</t>
  </si>
  <si>
    <t>r/betonis gulanebisa da sartylis mowyoba parapetze</t>
  </si>
  <si>
    <t>r/betonis zRudarebisa da sartylis mowyoba tixrebze</t>
  </si>
  <si>
    <t>TabaSir-muyaos fila kompleqtSi</t>
  </si>
  <si>
    <t>san.kvanZis kedlebis mopirkeTeba keramikuli filebiT</t>
  </si>
  <si>
    <t>keramogranitis fila (damkveTis katalogis mixedviT)</t>
  </si>
  <si>
    <t>Weris damuSaveba fiTxiT da Rebva Savi feris wyalemulsia saRebaviT (marketis Weri)</t>
  </si>
  <si>
    <t>kedlebisa da Weris damuSaveba fiTxiT da Rebva wyalemulsia saRebaviT (marketis Weris garda)</t>
  </si>
  <si>
    <t>webo-cementi</t>
  </si>
  <si>
    <t>aguri (damkveTis katalogis mixedviT)</t>
  </si>
  <si>
    <t>Savi feris aluminis karebebis,fanjrebisa da framugebis Rirebuleba da montaJi (mina paketiT)</t>
  </si>
  <si>
    <t>mdfis kari (damkveTis katalogis mixedviT)</t>
  </si>
  <si>
    <t>fasadis kedlebis lesva qviSa-cementis xsnariT</t>
  </si>
  <si>
    <t>silikoniani saRebavi (damkveTis katalogis mixedviT)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</si>
  <si>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</si>
  <si>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</si>
  <si>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</si>
  <si>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</si>
  <si>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t>armatura a-3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</si>
  <si>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</si>
  <si>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</si>
  <si>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</si>
  <si>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</si>
  <si>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</si>
  <si>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</si>
  <si>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</si>
  <si>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</si>
  <si>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fasonuri nawilebi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</si>
  <si>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</si>
  <si>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</si>
  <si>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</si>
  <si>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</si>
  <si>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</si>
  <si>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</si>
  <si>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damxmare masalebi</t>
  </si>
  <si>
    <t>dispenseris r/betonis kunZulis mowyoba</t>
  </si>
  <si>
    <t>uJangavi liTonis furceli 1mm</t>
  </si>
  <si>
    <t>aluminis kuTxovana 30*30</t>
  </si>
  <si>
    <t>dispenseris kunZulis mowyoba</t>
  </si>
  <si>
    <t>dispenseris kunZulis gverdebis mopirkeTeba uJangavi foladis furcliT sisqiT 1mm</t>
  </si>
  <si>
    <t>dispenseris kunZulis mopirkeTeba keramogranitis filebiT</t>
  </si>
  <si>
    <t>TviTmavali gluvi satkepni 5 ton</t>
  </si>
  <si>
    <t>yinvagamZle keramogranitis fila (damkveTis katalogis mixedviT)</t>
  </si>
  <si>
    <t>ofisis Senobis baqnisa da pandusiis mopirkeTeba keramogranitis filebiT</t>
  </si>
  <si>
    <t>betopanis fila 10mm</t>
  </si>
  <si>
    <t>sarezervuaro parkis SemoRobvis mowyoba betopanis filebiT</t>
  </si>
  <si>
    <t>liTonis milkvadrati 60*60*3</t>
  </si>
  <si>
    <t>liTonis kuTxovana 40*3 (karisaTvis)</t>
  </si>
  <si>
    <t>liTonis furceli 150*150*10</t>
  </si>
  <si>
    <t xml:space="preserve"> lokalur resursuli xarjTaRricxva # 8</t>
  </si>
  <si>
    <t>ofisis Sida el.samontaJo samuSaoebi</t>
  </si>
  <si>
    <t>Stefselis rozeti Savi feris (damkveTis katalogis mixedviT)</t>
  </si>
  <si>
    <t>CamrTveli erTklaviSiani Savi feris (damkveTis katalogis mixedviT)</t>
  </si>
  <si>
    <t>1,00</t>
  </si>
  <si>
    <t>4*4 mm2</t>
  </si>
  <si>
    <t xml:space="preserve">CamrTveli faruli gayvanilobisaTvis  </t>
  </si>
  <si>
    <t>rozetis bude</t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</si>
  <si>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</si>
  <si>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</si>
  <si>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</si>
  <si>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unitazi Camrecxi avziT (damkveTis katalogis mixedviT)</t>
  </si>
  <si>
    <t xml:space="preserve">yamiri gruntis damuSaveba eqskavatoriT </t>
  </si>
  <si>
    <t xml:space="preserve"> q.Telavi. aRmaSeneblis gamzirze # 64 mdebare  Sps "san petrolium jorjia"-s </t>
  </si>
  <si>
    <t>sademontaJo samuSaoebi</t>
  </si>
  <si>
    <t>samSeneblo nagvis datvirTva avtoTviTmclelebze da gatana sanayaroze</t>
  </si>
  <si>
    <t>avtoTviTmcleli</t>
  </si>
  <si>
    <t>arsebuli'fardulis  demontaJi</t>
  </si>
  <si>
    <t>danadgarebisa da inventaris transportireba TbilisSi aeroportis dasaxlebaSi yofili "eკo"-s bazaze (damkveTTan SeTanxmebiT)</t>
  </si>
  <si>
    <t>reisi</t>
  </si>
  <si>
    <t>satransporto xarji</t>
  </si>
  <si>
    <t>teritoriidan arsebuli gamosayenebeli masalebis transportireba TbilisSi aeroportis dasaxlebaSi yofili "eკo"-s bazaze (damkveTTan SeTanxmebiT)</t>
  </si>
  <si>
    <t>yamiri gruntis damuSaveba eqskavatoriT datvirTva da gatana avtoTviTmclelebiT</t>
  </si>
  <si>
    <t>qviSa-xreSovani barevi (balasti)</t>
  </si>
  <si>
    <t>celofanis firi</t>
  </si>
  <si>
    <t>safuZvlis mowyoba xreSovani narevisagan (saZirkvlis filisa da wertilovani saZirkvlis qveS)</t>
  </si>
  <si>
    <t>karkasis kavSirebisa da wamweebis mowyoba (farduli)</t>
  </si>
  <si>
    <t>liTonis konstruqciis Rirebuleba da montaJi (ofisi)</t>
  </si>
  <si>
    <t>liTonis konstruqciis Rirebuleba da montaJi (xidi fardulsa da ofis Soris)</t>
  </si>
  <si>
    <t>liTonis milkvadrati 100*4</t>
  </si>
  <si>
    <t>liTonis milkvadrati 50*3</t>
  </si>
  <si>
    <t>sawvavis rezervuarebis Tavsaxuris mowyoba</t>
  </si>
  <si>
    <t>liTonis furceli 4 mm</t>
  </si>
  <si>
    <t>liTonis kuTxovana 50*5</t>
  </si>
  <si>
    <t>liTonis milkvadrati 40*20*2 (TavsaxurisaTvis)</t>
  </si>
  <si>
    <t>sawyavis misaRebi liTonis Wis mowyoba</t>
  </si>
  <si>
    <t>sawavis misaRebi liTonis Wisa da rezervuaris Tavsaxuris Rebva antikoroziuli saRebaviT</t>
  </si>
  <si>
    <t>sawyavis misaRebi teritoritoriaze r/betonis filis mowyoba sisqiT 15 sm</t>
  </si>
  <si>
    <r>
      <t>armatura</t>
    </r>
    <r>
      <rPr>
        <sz val="10"/>
        <rFont val="Cambria"/>
        <family val="1"/>
      </rPr>
      <t xml:space="preserve"> A-3</t>
    </r>
  </si>
  <si>
    <t>monoliTuri r/betonis lenturi saZirkvlis mowyoba SemoRobisaTvis</t>
  </si>
  <si>
    <r>
      <t>armatura</t>
    </r>
    <r>
      <rPr>
        <sz val="10"/>
        <rFont val="Cambria"/>
        <family val="1"/>
      </rPr>
      <t xml:space="preserve"> A-1</t>
    </r>
  </si>
  <si>
    <t>SemoRobvis mowyoba betopanis filebiT liTonis karkasze (simaRliT 1,80m sami gverdi)</t>
  </si>
  <si>
    <t>SemoRobvis mowyoba uJangavi liTonis badiT Sesasvleli karis gaTvaliswinebiT (simaRliT 1,80m erTi gverdi)</t>
  </si>
  <si>
    <t>liTonis uJangavi bade</t>
  </si>
  <si>
    <t>arsebuli sarezervuaro parkis sruli demontaJi da miwis samuSaoebi</t>
  </si>
  <si>
    <t xml:space="preserve">arsebuli sarezervuaro parkis sruli demontaJi </t>
  </si>
  <si>
    <t>ofisis saxuravis mowyoba qvabambis sendviC panelebiT</t>
  </si>
  <si>
    <t>qvabambis sendviC paneli sisqiT 50 mm</t>
  </si>
  <si>
    <r>
      <t xml:space="preserve">Tboizolaciis mowyoba </t>
    </r>
    <r>
      <rPr>
        <b/>
        <sz val="10"/>
        <rFont val="Cambria"/>
        <family val="1"/>
      </rPr>
      <t>XPS</t>
    </r>
    <r>
      <rPr>
        <b/>
        <sz val="10"/>
        <rFont val="AcadNusx"/>
        <family val="0"/>
      </rPr>
      <t>-is filebiT</t>
    </r>
  </si>
  <si>
    <r>
      <rPr>
        <sz val="10"/>
        <rFont val="Cambria"/>
        <family val="1"/>
      </rPr>
      <t>XPS</t>
    </r>
    <r>
      <rPr>
        <sz val="10"/>
        <rFont val="AcadNusx"/>
        <family val="0"/>
      </rPr>
      <t>-is fila sisqiT 50 mm</t>
    </r>
  </si>
  <si>
    <t>Weris mowyoba TabaSir-muyaos filebiT</t>
  </si>
  <si>
    <t>sarevizio sarkmeli</t>
  </si>
  <si>
    <t>wyalemulsia saRebavi (feri SeTanxmdes damkveTTan)</t>
  </si>
  <si>
    <t xml:space="preserve">kedlebis nagverdulebis damuSaveba fiTxiT da Rebva wyalemulsia saRebaviT </t>
  </si>
  <si>
    <t>Savi feris wyalemulsia saRebavi</t>
  </si>
  <si>
    <t>marketis kedlebis mopirkeTeba aguriT</t>
  </si>
  <si>
    <t xml:space="preserve">Sida kedlis wyoba wvrili samSeneblo blokiT </t>
  </si>
  <si>
    <t>Savi feris aluminis karis Rirebuleba da montaJi (10mm nawrTobi miniT))</t>
  </si>
  <si>
    <t>aluminis fexis sawmendi 90*50</t>
  </si>
  <si>
    <t xml:space="preserve">         'sademontaJo samuSaoebi</t>
  </si>
  <si>
    <t>sawyavis aparatebis arsebuli kunZulis demontaJi</t>
  </si>
  <si>
    <t>gruntis damuSaveba da transportireba sanayareze r/betonis filis mosawyobad</t>
  </si>
  <si>
    <t>mosamzadebeli fenis mowyoba b-10 betonisagan</t>
  </si>
  <si>
    <t>r/betonis (erTmamagi armirebiT) safaris mowyoba b-30 betonisagan (betonis mosaxexi danadgariT da daxerxviT)</t>
  </si>
  <si>
    <t>betoni b-30</t>
  </si>
  <si>
    <r>
      <t>betoni b-30</t>
    </r>
    <r>
      <rPr>
        <sz val="10"/>
        <rFont val="Cambria"/>
        <family val="1"/>
      </rPr>
      <t xml:space="preserve"> </t>
    </r>
  </si>
  <si>
    <t>liTonis kuTxovana 45*4</t>
  </si>
  <si>
    <t>liTonis kvadrati 40*40</t>
  </si>
  <si>
    <t>navTobdamWeri dispenseris kunZulis garSemo</t>
  </si>
  <si>
    <t>Sveleri #8</t>
  </si>
  <si>
    <t xml:space="preserve">        bordiurebi</t>
  </si>
  <si>
    <t>axali fordiurebis mowyoba stelas kunZulis irgvliv</t>
  </si>
  <si>
    <t>gzasa da teritorias Soris arsebuli kunZulis demontaJi</t>
  </si>
  <si>
    <t xml:space="preserve">betonis safaris mowyoba </t>
  </si>
  <si>
    <t>SemoRobvis mowyoba betopanis filebiT liTonis karkasze simaRliT 1,80m Robe #2</t>
  </si>
  <si>
    <t>ezos Robe #2-is mowyoba betopanis filebiT</t>
  </si>
  <si>
    <t>sanaRvre qselis qalaqis qselTan mierTeba</t>
  </si>
  <si>
    <r>
      <t>sanaRvre mili 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</si>
  <si>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t>Savi feris aluminis karebi gasawevi fanjriT. Rirebuleba da montaJi (mina paketiT)</t>
  </si>
  <si>
    <t xml:space="preserve">Savi feris aluminis karebebis gasawevi fanjriT Rirebuleba </t>
  </si>
  <si>
    <t xml:space="preserve">Savi feris aluminis karebebis, fanjrebisa da vitrajebis Rirebuleba </t>
  </si>
  <si>
    <t xml:space="preserve">Savi feris aluminis vitraJebis Rirebuleba </t>
  </si>
  <si>
    <t>arsebuli saoperatoro Senobis demontaJi da teritoriis gasufTaveba nargavebisa da buCqebisagan</t>
  </si>
  <si>
    <t>samkapi 50*50</t>
  </si>
  <si>
    <t>gruntis damuSaveba xeliT sakanalizacio arxSi</t>
  </si>
  <si>
    <r>
      <t xml:space="preserve">plasmasis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-32 civi wylis</t>
    </r>
  </si>
  <si>
    <r>
      <t xml:space="preserve">gofrirebuli sakanalizacio mili </t>
    </r>
    <r>
      <rPr>
        <sz val="10"/>
        <rFont val="Cambria"/>
        <family val="1"/>
      </rPr>
      <t>D-110</t>
    </r>
  </si>
  <si>
    <t xml:space="preserve">zedmeti gruntis datvirTva avtoTviTmclelebze </t>
  </si>
  <si>
    <t>wylis filtris Rirebuleba da montaJi</t>
  </si>
  <si>
    <r>
      <t>filtri</t>
    </r>
    <r>
      <rPr>
        <sz val="10"/>
        <rFont val="Cambria"/>
        <family val="1"/>
      </rPr>
      <t xml:space="preserve"> Barier EXPERT Hard</t>
    </r>
  </si>
  <si>
    <t>4*2,50mm3</t>
  </si>
  <si>
    <r>
      <t xml:space="preserve">metalis gofrirebuli </t>
    </r>
    <r>
      <rPr>
        <sz val="10"/>
        <rFont val="Cambria"/>
        <family val="1"/>
      </rPr>
      <t>mut-celik26</t>
    </r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</si>
  <si>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</si>
  <si>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</si>
  <si>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</si>
  <si>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>CamrTveli orklaviSiani Savi feris (damkveTis katalogis mixedviT)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</si>
  <si>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</si>
  <si>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</si>
  <si>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</si>
  <si>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</si>
  <si>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</si>
  <si>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</si>
  <si>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</si>
  <si>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kaseturi Sida bloki 5.6 kvt</t>
    </r>
  </si>
  <si>
    <t>samagri</t>
  </si>
  <si>
    <t>SemaerTebeli sadeni 3*2.5 mm</t>
  </si>
  <si>
    <t>Zalovani sadeni 5*6 mm</t>
  </si>
  <si>
    <t>spilenZis mili izolaciaSi 1/4</t>
  </si>
  <si>
    <t>spilenZis mili izolaciaSi  3/8</t>
  </si>
  <si>
    <t>spilenZis mili izolaciaSi  1/2</t>
  </si>
  <si>
    <t>spilenZis mili izolaciaSi  5/8</t>
  </si>
  <si>
    <t>spilenZis mili izolaciaSi  3/4</t>
  </si>
  <si>
    <t>spilenZis mili izolaciaSi  7/8</t>
  </si>
  <si>
    <t>refneti</t>
  </si>
  <si>
    <t>drenaJis mili</t>
  </si>
  <si>
    <t>damxmare da sainstalacio masala</t>
  </si>
  <si>
    <t>zednadebi xarji xelfasze</t>
  </si>
  <si>
    <t xml:space="preserve"> lokalur resursuli xarjTaRricxva # 9</t>
  </si>
  <si>
    <t>gaTboba gagrileba</t>
  </si>
  <si>
    <r>
      <rPr>
        <sz val="10"/>
        <color indexed="8"/>
        <rFont val="Cambria"/>
        <family val="1"/>
      </rPr>
      <t>VRF</t>
    </r>
    <r>
      <rPr>
        <sz val="10"/>
        <color indexed="8"/>
        <rFont val="AcadNusx"/>
        <family val="0"/>
      </rPr>
      <t xml:space="preserve"> sistemis gare bloki 16 kvt</t>
    </r>
  </si>
</sst>
</file>

<file path=xl/styles.xml><?xml version="1.0" encoding="utf-8"?>
<styleSheet xmlns="http://schemas.openxmlformats.org/spreadsheetml/2006/main">
  <numFmts count="6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6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11"/>
      <name val="AcadNusx"/>
      <family val="0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0"/>
      <color rgb="FFFF0000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</cellStyleXfs>
  <cellXfs count="6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80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left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left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3" borderId="14" xfId="0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23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 wrapText="1"/>
    </xf>
    <xf numFmtId="9" fontId="6" fillId="0" borderId="15" xfId="0" applyNumberFormat="1" applyFont="1" applyFill="1" applyBorder="1" applyAlignment="1">
      <alignment horizontal="center" vertical="top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0" borderId="12" xfId="70" applyFont="1" applyBorder="1" applyAlignment="1">
      <alignment horizontal="left"/>
      <protection/>
    </xf>
    <xf numFmtId="0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7" fillId="0" borderId="22" xfId="0" applyFont="1" applyBorder="1" applyAlignment="1">
      <alignment horizontal="center" wrapText="1"/>
    </xf>
    <xf numFmtId="0" fontId="7" fillId="0" borderId="19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33" borderId="19" xfId="0" applyFont="1" applyFill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2" xfId="70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99" fontId="6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70" applyNumberFormat="1" applyFont="1" applyFill="1" applyBorder="1" applyAlignment="1">
      <alignment horizontal="center" vertical="center"/>
      <protection/>
    </xf>
    <xf numFmtId="0" fontId="7" fillId="33" borderId="0" xfId="70" applyNumberFormat="1" applyFont="1" applyFill="1" applyBorder="1" applyAlignment="1">
      <alignment horizontal="center"/>
      <protection/>
    </xf>
    <xf numFmtId="0" fontId="7" fillId="33" borderId="12" xfId="71" applyFont="1" applyFill="1" applyBorder="1" applyAlignment="1">
      <alignment horizontal="center" vertical="center"/>
      <protection/>
    </xf>
    <xf numFmtId="2" fontId="7" fillId="33" borderId="12" xfId="70" applyNumberFormat="1" applyFont="1" applyFill="1" applyBorder="1" applyAlignment="1">
      <alignment horizontal="center" vertical="center"/>
      <protection/>
    </xf>
    <xf numFmtId="2" fontId="7" fillId="33" borderId="12" xfId="71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7" fillId="0" borderId="12" xfId="66" applyNumberFormat="1" applyFont="1" applyBorder="1" applyAlignment="1">
      <alignment horizontal="center" vertical="center" wrapText="1"/>
      <protection/>
    </xf>
    <xf numFmtId="2" fontId="7" fillId="33" borderId="12" xfId="69" applyNumberFormat="1" applyFont="1" applyFill="1" applyBorder="1" applyAlignment="1">
      <alignment horizontal="center"/>
      <protection/>
    </xf>
    <xf numFmtId="0" fontId="54" fillId="33" borderId="12" xfId="0" applyFont="1" applyFill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center" vertical="center" wrapText="1"/>
    </xf>
    <xf numFmtId="201" fontId="6" fillId="0" borderId="12" xfId="0" applyNumberFormat="1" applyFont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2" fontId="6" fillId="33" borderId="12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49" fontId="7" fillId="33" borderId="2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top" wrapText="1"/>
    </xf>
    <xf numFmtId="199" fontId="7" fillId="33" borderId="12" xfId="0" applyNumberFormat="1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7" fillId="33" borderId="12" xfId="0" applyFont="1" applyFill="1" applyBorder="1" applyAlignment="1">
      <alignment horizontal="left" vertical="center"/>
    </xf>
    <xf numFmtId="2" fontId="6" fillId="0" borderId="12" xfId="50" applyNumberFormat="1" applyFont="1" applyFill="1" applyBorder="1" applyAlignment="1">
      <alignment horizontal="center" vertical="center"/>
    </xf>
    <xf numFmtId="2" fontId="7" fillId="0" borderId="12" xfId="5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5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7" fillId="33" borderId="12" xfId="70" applyFont="1" applyFill="1" applyBorder="1" applyAlignment="1">
      <alignment horizontal="left"/>
      <protection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2" xfId="71" applyFont="1" applyFill="1" applyBorder="1" applyAlignment="1">
      <alignment horizontal="center" vertical="center"/>
      <protection/>
    </xf>
    <xf numFmtId="2" fontId="7" fillId="33" borderId="12" xfId="70" applyNumberFormat="1" applyFont="1" applyFill="1" applyBorder="1" applyAlignment="1">
      <alignment horizontal="center" vertical="center"/>
      <protection/>
    </xf>
    <xf numFmtId="2" fontId="7" fillId="33" borderId="12" xfId="71" applyNumberFormat="1" applyFont="1" applyFill="1" applyBorder="1" applyAlignment="1">
      <alignment horizontal="center" vertical="center"/>
      <protection/>
    </xf>
    <xf numFmtId="0" fontId="7" fillId="33" borderId="11" xfId="70" applyFont="1" applyFill="1" applyBorder="1" applyAlignment="1">
      <alignment horizontal="center"/>
      <protection/>
    </xf>
    <xf numFmtId="0" fontId="11" fillId="33" borderId="13" xfId="76" applyFont="1" applyFill="1" applyBorder="1" applyAlignment="1">
      <alignment horizontal="center" vertical="center"/>
      <protection/>
    </xf>
    <xf numFmtId="0" fontId="7" fillId="33" borderId="13" xfId="72" applyFont="1" applyFill="1" applyBorder="1" applyAlignment="1">
      <alignment horizontal="center" vertical="center" wrapText="1"/>
      <protection/>
    </xf>
    <xf numFmtId="0" fontId="7" fillId="33" borderId="13" xfId="72" applyFont="1" applyFill="1" applyBorder="1" applyAlignment="1">
      <alignment horizontal="center" vertical="center"/>
      <protection/>
    </xf>
    <xf numFmtId="2" fontId="7" fillId="33" borderId="13" xfId="72" applyNumberFormat="1" applyFont="1" applyFill="1" applyBorder="1" applyAlignment="1">
      <alignment horizontal="center" vertical="center"/>
      <protection/>
    </xf>
    <xf numFmtId="2" fontId="7" fillId="33" borderId="13" xfId="71" applyNumberFormat="1" applyFont="1" applyFill="1" applyBorder="1" applyAlignment="1">
      <alignment horizontal="center" vertical="center"/>
      <protection/>
    </xf>
    <xf numFmtId="2" fontId="7" fillId="33" borderId="14" xfId="71" applyNumberFormat="1" applyFont="1" applyFill="1" applyBorder="1" applyAlignment="1">
      <alignment horizontal="center" vertical="center"/>
      <protection/>
    </xf>
    <xf numFmtId="0" fontId="7" fillId="33" borderId="10" xfId="70" applyFont="1" applyFill="1" applyBorder="1" applyAlignment="1">
      <alignment horizontal="center"/>
      <protection/>
    </xf>
    <xf numFmtId="0" fontId="6" fillId="33" borderId="17" xfId="76" applyFont="1" applyFill="1" applyBorder="1" applyAlignment="1">
      <alignment horizontal="left" vertical="center"/>
      <protection/>
    </xf>
    <xf numFmtId="0" fontId="6" fillId="33" borderId="15" xfId="72" applyFont="1" applyFill="1" applyBorder="1" applyAlignment="1">
      <alignment horizontal="center" vertical="center" wrapText="1"/>
      <protection/>
    </xf>
    <xf numFmtId="0" fontId="6" fillId="33" borderId="15" xfId="72" applyFont="1" applyFill="1" applyBorder="1" applyAlignment="1">
      <alignment horizontal="center" vertical="center"/>
      <protection/>
    </xf>
    <xf numFmtId="2" fontId="6" fillId="33" borderId="15" xfId="72" applyNumberFormat="1" applyFont="1" applyFill="1" applyBorder="1" applyAlignment="1">
      <alignment horizontal="center" vertical="center"/>
      <protection/>
    </xf>
    <xf numFmtId="2" fontId="7" fillId="33" borderId="15" xfId="72" applyNumberFormat="1" applyFont="1" applyFill="1" applyBorder="1" applyAlignment="1">
      <alignment horizontal="center" vertical="center"/>
      <protection/>
    </xf>
    <xf numFmtId="2" fontId="7" fillId="33" borderId="15" xfId="71" applyNumberFormat="1" applyFont="1" applyFill="1" applyBorder="1" applyAlignment="1">
      <alignment horizontal="center" vertical="center"/>
      <protection/>
    </xf>
    <xf numFmtId="0" fontId="7" fillId="33" borderId="23" xfId="70" applyFont="1" applyFill="1" applyBorder="1" applyAlignment="1">
      <alignment horizontal="center"/>
      <protection/>
    </xf>
    <xf numFmtId="0" fontId="7" fillId="33" borderId="14" xfId="70" applyFont="1" applyFill="1" applyBorder="1" applyAlignment="1">
      <alignment horizontal="left"/>
      <protection/>
    </xf>
    <xf numFmtId="0" fontId="7" fillId="33" borderId="12" xfId="70" applyFont="1" applyFill="1" applyBorder="1" applyAlignment="1">
      <alignment horizontal="center" vertical="center" wrapText="1"/>
      <protection/>
    </xf>
    <xf numFmtId="0" fontId="6" fillId="33" borderId="12" xfId="72" applyFont="1" applyFill="1" applyBorder="1" applyAlignment="1">
      <alignment horizontal="center" vertical="center" wrapText="1"/>
      <protection/>
    </xf>
    <xf numFmtId="0" fontId="6" fillId="33" borderId="12" xfId="72" applyFont="1" applyFill="1" applyBorder="1" applyAlignment="1">
      <alignment horizontal="center" vertical="center"/>
      <protection/>
    </xf>
    <xf numFmtId="2" fontId="6" fillId="33" borderId="12" xfId="72" applyNumberFormat="1" applyFont="1" applyFill="1" applyBorder="1" applyAlignment="1">
      <alignment horizontal="center" vertical="center"/>
      <protection/>
    </xf>
    <xf numFmtId="2" fontId="7" fillId="33" borderId="12" xfId="72" applyNumberFormat="1" applyFont="1" applyFill="1" applyBorder="1" applyAlignment="1">
      <alignment horizontal="center" vertical="center"/>
      <protection/>
    </xf>
    <xf numFmtId="0" fontId="7" fillId="33" borderId="24" xfId="76" applyFont="1" applyFill="1" applyBorder="1" applyAlignment="1">
      <alignment horizontal="left" vertical="center"/>
      <protection/>
    </xf>
    <xf numFmtId="0" fontId="7" fillId="33" borderId="10" xfId="72" applyFont="1" applyFill="1" applyBorder="1" applyAlignment="1">
      <alignment horizontal="center" vertical="center" wrapText="1"/>
      <protection/>
    </xf>
    <xf numFmtId="0" fontId="7" fillId="33" borderId="10" xfId="72" applyFont="1" applyFill="1" applyBorder="1" applyAlignment="1">
      <alignment horizontal="center" vertical="center"/>
      <protection/>
    </xf>
    <xf numFmtId="2" fontId="7" fillId="33" borderId="10" xfId="72" applyNumberFormat="1" applyFont="1" applyFill="1" applyBorder="1" applyAlignment="1">
      <alignment horizontal="center" vertical="center"/>
      <protection/>
    </xf>
    <xf numFmtId="0" fontId="7" fillId="33" borderId="10" xfId="70" applyFont="1" applyFill="1" applyBorder="1" applyAlignment="1">
      <alignment horizontal="center" vertical="center"/>
      <protection/>
    </xf>
    <xf numFmtId="0" fontId="6" fillId="33" borderId="14" xfId="76" applyFont="1" applyFill="1" applyBorder="1" applyAlignment="1">
      <alignment horizontal="left" vertical="center" wrapText="1"/>
      <protection/>
    </xf>
    <xf numFmtId="0" fontId="7" fillId="33" borderId="21" xfId="70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70" applyFont="1" applyFill="1" applyBorder="1" applyAlignment="1">
      <alignment horizontal="left"/>
      <protection/>
    </xf>
    <xf numFmtId="2" fontId="7" fillId="33" borderId="10" xfId="70" applyNumberFormat="1" applyFont="1" applyFill="1" applyBorder="1" applyAlignment="1">
      <alignment horizontal="center" vertical="center"/>
      <protection/>
    </xf>
    <xf numFmtId="0" fontId="7" fillId="33" borderId="10" xfId="72" applyFont="1" applyFill="1" applyBorder="1" applyAlignment="1">
      <alignment horizontal="left"/>
      <protection/>
    </xf>
    <xf numFmtId="2" fontId="7" fillId="33" borderId="10" xfId="71" applyNumberFormat="1" applyFont="1" applyFill="1" applyBorder="1" applyAlignment="1">
      <alignment horizontal="center" vertical="center"/>
      <protection/>
    </xf>
    <xf numFmtId="0" fontId="6" fillId="33" borderId="14" xfId="72" applyFont="1" applyFill="1" applyBorder="1" applyAlignment="1">
      <alignment horizontal="left"/>
      <protection/>
    </xf>
    <xf numFmtId="0" fontId="6" fillId="33" borderId="10" xfId="70" applyFont="1" applyFill="1" applyBorder="1" applyAlignment="1">
      <alignment horizontal="center" vertical="center"/>
      <protection/>
    </xf>
    <xf numFmtId="2" fontId="6" fillId="33" borderId="10" xfId="70" applyNumberFormat="1" applyFont="1" applyFill="1" applyBorder="1" applyAlignment="1">
      <alignment horizontal="center" vertical="center"/>
      <protection/>
    </xf>
    <xf numFmtId="0" fontId="7" fillId="33" borderId="14" xfId="72" applyFont="1" applyFill="1" applyBorder="1" applyAlignment="1">
      <alignment horizontal="left"/>
      <protection/>
    </xf>
    <xf numFmtId="0" fontId="7" fillId="33" borderId="24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 quotePrefix="1">
      <alignment horizontal="center" vertical="center" wrapText="1"/>
    </xf>
    <xf numFmtId="0" fontId="7" fillId="33" borderId="12" xfId="70" applyFont="1" applyFill="1" applyBorder="1" applyAlignment="1">
      <alignment horizontal="left" vertical="center"/>
      <protection/>
    </xf>
    <xf numFmtId="0" fontId="6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 quotePrefix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left" vertical="top" wrapText="1"/>
    </xf>
    <xf numFmtId="49" fontId="6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top" wrapText="1"/>
    </xf>
    <xf numFmtId="0" fontId="7" fillId="33" borderId="10" xfId="71" applyFont="1" applyFill="1" applyBorder="1" applyAlignment="1">
      <alignment horizontal="center" vertical="center"/>
      <protection/>
    </xf>
    <xf numFmtId="2" fontId="6" fillId="0" borderId="12" xfId="0" applyNumberFormat="1" applyFont="1" applyBorder="1" applyAlignment="1" quotePrefix="1">
      <alignment horizontal="center" vertical="top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0" borderId="12" xfId="0" applyFont="1" applyBorder="1" applyAlignment="1" quotePrefix="1">
      <alignment horizontal="center"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left" vertical="top" wrapText="1"/>
    </xf>
    <xf numFmtId="0" fontId="7" fillId="0" borderId="0" xfId="0" applyFont="1" applyBorder="1" applyAlignment="1" quotePrefix="1">
      <alignment horizontal="center" vertical="top" wrapText="1"/>
    </xf>
    <xf numFmtId="0" fontId="7" fillId="0" borderId="16" xfId="0" applyNumberFormat="1" applyFont="1" applyBorder="1" applyAlignment="1" quotePrefix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1" fontId="7" fillId="0" borderId="16" xfId="0" applyNumberFormat="1" applyFont="1" applyBorder="1" applyAlignment="1" quotePrefix="1">
      <alignment horizontal="center" vertical="top" wrapText="1"/>
    </xf>
    <xf numFmtId="0" fontId="7" fillId="0" borderId="17" xfId="0" applyFont="1" applyBorder="1" applyAlignment="1" quotePrefix="1">
      <alignment horizontal="center" vertical="top" wrapText="1"/>
    </xf>
    <xf numFmtId="0" fontId="11" fillId="0" borderId="0" xfId="0" applyFont="1" applyBorder="1" applyAlignment="1" quotePrefix="1">
      <alignment horizontal="center" vertical="top" wrapText="1"/>
    </xf>
    <xf numFmtId="0" fontId="7" fillId="0" borderId="20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22" xfId="0" applyFont="1" applyBorder="1" applyAlignment="1" quotePrefix="1">
      <alignment horizontal="center" vertical="top" wrapText="1"/>
    </xf>
    <xf numFmtId="0" fontId="7" fillId="33" borderId="22" xfId="70" applyFont="1" applyFill="1" applyBorder="1" applyAlignment="1">
      <alignment horizontal="center"/>
      <protection/>
    </xf>
    <xf numFmtId="0" fontId="7" fillId="33" borderId="12" xfId="72" applyFont="1" applyFill="1" applyBorder="1" applyAlignment="1">
      <alignment horizontal="center" vertical="center" wrapText="1"/>
      <protection/>
    </xf>
    <xf numFmtId="0" fontId="7" fillId="33" borderId="12" xfId="72" applyFont="1" applyFill="1" applyBorder="1" applyAlignment="1">
      <alignment horizontal="center" vertical="center"/>
      <protection/>
    </xf>
    <xf numFmtId="0" fontId="7" fillId="33" borderId="19" xfId="70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2" fontId="52" fillId="33" borderId="15" xfId="0" applyNumberFormat="1" applyFont="1" applyFill="1" applyBorder="1" applyAlignment="1">
      <alignment horizontal="center" vertical="center" wrapText="1"/>
    </xf>
    <xf numFmtId="0" fontId="52" fillId="33" borderId="15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center"/>
    </xf>
    <xf numFmtId="2" fontId="52" fillId="33" borderId="12" xfId="0" applyNumberFormat="1" applyFont="1" applyFill="1" applyBorder="1" applyAlignment="1">
      <alignment horizontal="center" vertical="top" wrapText="1"/>
    </xf>
    <xf numFmtId="0" fontId="52" fillId="33" borderId="12" xfId="0" applyNumberFormat="1" applyFont="1" applyFill="1" applyBorder="1" applyAlignment="1">
      <alignment horizontal="center" vertical="top" wrapText="1"/>
    </xf>
    <xf numFmtId="2" fontId="52" fillId="33" borderId="15" xfId="0" applyNumberFormat="1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top" wrapText="1"/>
    </xf>
    <xf numFmtId="199" fontId="52" fillId="33" borderId="12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center" vertical="top" wrapText="1"/>
    </xf>
    <xf numFmtId="2" fontId="52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top" wrapText="1"/>
    </xf>
    <xf numFmtId="0" fontId="7" fillId="0" borderId="16" xfId="0" applyFont="1" applyBorder="1" applyAlignment="1" quotePrefix="1">
      <alignment horizontal="center" vertical="top" wrapText="1"/>
    </xf>
    <xf numFmtId="2" fontId="7" fillId="0" borderId="12" xfId="50" applyNumberFormat="1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97" fontId="12" fillId="33" borderId="12" xfId="45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/>
    </xf>
    <xf numFmtId="2" fontId="52" fillId="0" borderId="12" xfId="0" applyNumberFormat="1" applyFont="1" applyBorder="1" applyAlignment="1">
      <alignment horizontal="center"/>
    </xf>
    <xf numFmtId="9" fontId="52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2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9" fontId="53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1" fillId="33" borderId="13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 quotePrefix="1">
      <alignment horizontal="center" vertical="top" wrapText="1"/>
    </xf>
    <xf numFmtId="0" fontId="1" fillId="33" borderId="19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top" wrapText="1"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top" wrapText="1"/>
    </xf>
    <xf numFmtId="0" fontId="11" fillId="0" borderId="16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 51" xfId="46"/>
    <cellStyle name="Comma 51 2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4 3" xfId="62"/>
    <cellStyle name="Normal 14_axalqalaqis skola " xfId="63"/>
    <cellStyle name="Normal 17" xfId="64"/>
    <cellStyle name="Normal 17 3" xfId="65"/>
    <cellStyle name="Normal 2" xfId="66"/>
    <cellStyle name="Normal 29" xfId="67"/>
    <cellStyle name="Normal 53" xfId="68"/>
    <cellStyle name="Normal_Book1 2" xfId="69"/>
    <cellStyle name="Normal_sida kanalizaciadigomi" xfId="70"/>
    <cellStyle name="Normal_sida wyalsadeni 3" xfId="71"/>
    <cellStyle name="Normal_sida wyalsadeni_xarGaRricxva  remonti maisuraZis q.transp. sammarTvelos" xfId="72"/>
    <cellStyle name="Note" xfId="73"/>
    <cellStyle name="Output" xfId="74"/>
    <cellStyle name="Percent" xfId="75"/>
    <cellStyle name="Style 1" xfId="76"/>
    <cellStyle name="Title" xfId="77"/>
    <cellStyle name="Total" xfId="78"/>
    <cellStyle name="Warning Text" xfId="79"/>
    <cellStyle name="Обычный_SAN2008-I" xfId="8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629025" y="32480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248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6290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314825" y="32480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629025" y="32480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629025" y="32480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3" name="Text Box 68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4" name="Text Box 69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5" name="Text Box 70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6" name="Text Box 71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7" name="Text Box 72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58" name="Text Box 73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59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60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61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62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163" name="Text Box 10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164" name="Text Box 11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65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66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67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168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169" name="Text Box 46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170" name="Text Box 43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1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2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3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4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5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76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7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7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79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80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1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2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3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4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5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186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8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8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89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90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1" name="Text Box 68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2" name="Text Box 69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3" name="Text Box 70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4" name="Text Box 71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5" name="Text Box 72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196" name="Text Box 73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9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9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199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00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01" name="Text Box 10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02" name="Text Box 11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03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04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05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06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07" name="Text Box 46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08" name="Text Box 43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09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0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1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2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3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4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1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1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1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1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19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20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21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22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23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24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2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2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2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2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29" name="Text Box 68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30" name="Text Box 69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31" name="Text Box 70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32" name="Text Box 71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33" name="Text Box 72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34" name="Text Box 73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3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3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37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38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39" name="Text Box 10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40" name="Text Box 11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41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42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43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44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45" name="Text Box 46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46" name="Text Box 43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47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48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49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0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1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2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53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54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5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5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7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8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59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60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61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62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63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64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6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6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67" name="Text Box 68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68" name="Text Box 69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69" name="Text Box 70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70" name="Text Box 71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71" name="Text Box 72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47625"/>
    <xdr:sp fLocksText="0">
      <xdr:nvSpPr>
        <xdr:cNvPr id="272" name="Text Box 73"/>
        <xdr:cNvSpPr txBox="1">
          <a:spLocks noChangeArrowheads="1"/>
        </xdr:cNvSpPr>
      </xdr:nvSpPr>
      <xdr:spPr>
        <a:xfrm>
          <a:off x="3629025" y="53340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73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74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75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76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77" name="Text Box 10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21</xdr:row>
      <xdr:rowOff>0</xdr:rowOff>
    </xdr:from>
    <xdr:ext cx="0" cy="200025"/>
    <xdr:sp fLocksText="0">
      <xdr:nvSpPr>
        <xdr:cNvPr id="278" name="Text Box 11"/>
        <xdr:cNvSpPr txBox="1">
          <a:spLocks noChangeArrowheads="1"/>
        </xdr:cNvSpPr>
      </xdr:nvSpPr>
      <xdr:spPr>
        <a:xfrm>
          <a:off x="1228725" y="5334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79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80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81" name="Text Box 65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00025"/>
    <xdr:sp fLocksText="0">
      <xdr:nvSpPr>
        <xdr:cNvPr id="282" name="Text Box 91"/>
        <xdr:cNvSpPr txBox="1">
          <a:spLocks noChangeArrowheads="1"/>
        </xdr:cNvSpPr>
      </xdr:nvSpPr>
      <xdr:spPr>
        <a:xfrm>
          <a:off x="36290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83" name="Text Box 46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85725" cy="200025"/>
    <xdr:sp fLocksText="0">
      <xdr:nvSpPr>
        <xdr:cNvPr id="284" name="Text Box 43"/>
        <xdr:cNvSpPr txBox="1">
          <a:spLocks noChangeArrowheads="1"/>
        </xdr:cNvSpPr>
      </xdr:nvSpPr>
      <xdr:spPr>
        <a:xfrm>
          <a:off x="4314825" y="533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85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86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87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88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89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0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91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92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93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294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5" name="Text Box 68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6" name="Text Box 69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7" name="Text Box 70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8" name="Text Box 71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299" name="Text Box 72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66675"/>
    <xdr:sp fLocksText="0">
      <xdr:nvSpPr>
        <xdr:cNvPr id="300" name="Text Box 73"/>
        <xdr:cNvSpPr txBox="1">
          <a:spLocks noChangeArrowheads="1"/>
        </xdr:cNvSpPr>
      </xdr:nvSpPr>
      <xdr:spPr>
        <a:xfrm>
          <a:off x="3629025" y="53340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301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302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303" name="Text Box 46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85725" cy="28575"/>
    <xdr:sp fLocksText="0">
      <xdr:nvSpPr>
        <xdr:cNvPr id="304" name="Text Box 43"/>
        <xdr:cNvSpPr txBox="1">
          <a:spLocks noChangeArrowheads="1"/>
        </xdr:cNvSpPr>
      </xdr:nvSpPr>
      <xdr:spPr>
        <a:xfrm>
          <a:off x="3629025" y="53340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11" name="Text Box 10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12" name="Text Box 11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3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4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5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6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17" name="Text Box 46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18" name="Text Box 43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49" name="Text Box 10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50" name="Text Box 11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51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52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53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54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55" name="Text Box 46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56" name="Text Box 43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87" name="Text Box 10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88" name="Text Box 11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89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90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91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92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93" name="Text Box 46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94" name="Text Box 43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24275" y="340899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125" name="Text Box 10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154</xdr:row>
      <xdr:rowOff>0</xdr:rowOff>
    </xdr:from>
    <xdr:ext cx="0" cy="161925"/>
    <xdr:sp fLocksText="0">
      <xdr:nvSpPr>
        <xdr:cNvPr id="126" name="Text Box 11"/>
        <xdr:cNvSpPr txBox="1">
          <a:spLocks noChangeArrowheads="1"/>
        </xdr:cNvSpPr>
      </xdr:nvSpPr>
      <xdr:spPr>
        <a:xfrm>
          <a:off x="1228725" y="34089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27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28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29" name="Text Box 65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161925"/>
    <xdr:sp fLocksText="0">
      <xdr:nvSpPr>
        <xdr:cNvPr id="130" name="Text Box 91"/>
        <xdr:cNvSpPr txBox="1">
          <a:spLocks noChangeArrowheads="1"/>
        </xdr:cNvSpPr>
      </xdr:nvSpPr>
      <xdr:spPr>
        <a:xfrm>
          <a:off x="37242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131" name="Text Box 46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85725" cy="161925"/>
    <xdr:sp fLocksText="0">
      <xdr:nvSpPr>
        <xdr:cNvPr id="132" name="Text Box 43"/>
        <xdr:cNvSpPr txBox="1">
          <a:spLocks noChangeArrowheads="1"/>
        </xdr:cNvSpPr>
      </xdr:nvSpPr>
      <xdr:spPr>
        <a:xfrm>
          <a:off x="4410075" y="34089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24275" y="340899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154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24275" y="3408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3" name="Text Box 68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4" name="Text Box 69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5" name="Text Box 70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6" name="Text Box 71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7" name="Text Box 72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58" name="Text Box 73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59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60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61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62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163" name="Text Box 10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164" name="Text Box 11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165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166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167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168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169" name="Text Box 46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170" name="Text Box 43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1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2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3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4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5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76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7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7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79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80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1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2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3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4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5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186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8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8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89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90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1" name="Text Box 68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2" name="Text Box 69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3" name="Text Box 70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4" name="Text Box 71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5" name="Text Box 72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196" name="Text Box 73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9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9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199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00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01" name="Text Box 10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02" name="Text Box 11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03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04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05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06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07" name="Text Box 46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08" name="Text Box 43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09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0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1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2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3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4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1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1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1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1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19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20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21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22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23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24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2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2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2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2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29" name="Text Box 68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30" name="Text Box 69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31" name="Text Box 70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32" name="Text Box 71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33" name="Text Box 72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34" name="Text Box 73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3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3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37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38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39" name="Text Box 10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40" name="Text Box 11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41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42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43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44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45" name="Text Box 46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46" name="Text Box 43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47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48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49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0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1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2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53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54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5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5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7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8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59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60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61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62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63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64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6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6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67" name="Text Box 68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68" name="Text Box 69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69" name="Text Box 70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70" name="Text Box 71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71" name="Text Box 72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47625"/>
    <xdr:sp fLocksText="0">
      <xdr:nvSpPr>
        <xdr:cNvPr id="272" name="Text Box 73"/>
        <xdr:cNvSpPr txBox="1">
          <a:spLocks noChangeArrowheads="1"/>
        </xdr:cNvSpPr>
      </xdr:nvSpPr>
      <xdr:spPr>
        <a:xfrm>
          <a:off x="3724275" y="322230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73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74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75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76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77" name="Text Box 10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143</xdr:row>
      <xdr:rowOff>0</xdr:rowOff>
    </xdr:from>
    <xdr:ext cx="0" cy="161925"/>
    <xdr:sp fLocksText="0">
      <xdr:nvSpPr>
        <xdr:cNvPr id="278" name="Text Box 11"/>
        <xdr:cNvSpPr txBox="1">
          <a:spLocks noChangeArrowheads="1"/>
        </xdr:cNvSpPr>
      </xdr:nvSpPr>
      <xdr:spPr>
        <a:xfrm>
          <a:off x="1228725" y="322230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79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80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81" name="Text Box 65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161925"/>
    <xdr:sp fLocksText="0">
      <xdr:nvSpPr>
        <xdr:cNvPr id="282" name="Text Box 91"/>
        <xdr:cNvSpPr txBox="1">
          <a:spLocks noChangeArrowheads="1"/>
        </xdr:cNvSpPr>
      </xdr:nvSpPr>
      <xdr:spPr>
        <a:xfrm>
          <a:off x="37242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83" name="Text Box 46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143</xdr:row>
      <xdr:rowOff>0</xdr:rowOff>
    </xdr:from>
    <xdr:ext cx="85725" cy="161925"/>
    <xdr:sp fLocksText="0">
      <xdr:nvSpPr>
        <xdr:cNvPr id="284" name="Text Box 43"/>
        <xdr:cNvSpPr txBox="1">
          <a:spLocks noChangeArrowheads="1"/>
        </xdr:cNvSpPr>
      </xdr:nvSpPr>
      <xdr:spPr>
        <a:xfrm>
          <a:off x="4410075" y="32223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85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86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87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88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89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0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91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92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93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294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5" name="Text Box 68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6" name="Text Box 69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7" name="Text Box 70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8" name="Text Box 71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299" name="Text Box 72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66675"/>
    <xdr:sp fLocksText="0">
      <xdr:nvSpPr>
        <xdr:cNvPr id="300" name="Text Box 73"/>
        <xdr:cNvSpPr txBox="1">
          <a:spLocks noChangeArrowheads="1"/>
        </xdr:cNvSpPr>
      </xdr:nvSpPr>
      <xdr:spPr>
        <a:xfrm>
          <a:off x="3724275" y="322230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301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302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303" name="Text Box 46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85725" cy="28575"/>
    <xdr:sp fLocksText="0">
      <xdr:nvSpPr>
        <xdr:cNvPr id="304" name="Text Box 43"/>
        <xdr:cNvSpPr txBox="1">
          <a:spLocks noChangeArrowheads="1"/>
        </xdr:cNvSpPr>
      </xdr:nvSpPr>
      <xdr:spPr>
        <a:xfrm>
          <a:off x="3724275" y="322230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586" t="s">
        <v>20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</row>
    <row r="2" spans="1:14" ht="21.75" customHeight="1">
      <c r="A2" s="568" t="s">
        <v>21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602" t="s">
        <v>22</v>
      </c>
      <c r="M5" s="602"/>
      <c r="N5" s="602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586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</row>
    <row r="8" spans="1:14" ht="16.5">
      <c r="A8" s="601" t="s">
        <v>23</v>
      </c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</row>
    <row r="9" spans="1:14" ht="16.5">
      <c r="A9" s="601" t="s">
        <v>24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</row>
    <row r="10" spans="1:14" ht="16.5">
      <c r="A10" s="601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</row>
    <row r="11" spans="1:14" ht="16.5">
      <c r="A11" s="586" t="s">
        <v>25</v>
      </c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</row>
    <row r="12" spans="1:14" ht="16.5">
      <c r="A12" s="586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</row>
    <row r="13" spans="1:14" ht="16.5">
      <c r="A13" s="586"/>
      <c r="B13" s="586"/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586"/>
      <c r="B15" s="586"/>
      <c r="C15" s="586"/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600" t="s">
        <v>27</v>
      </c>
      <c r="K16" s="600"/>
      <c r="L16" s="600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586"/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521" t="s">
        <v>28</v>
      </c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601" t="s">
        <v>29</v>
      </c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</row>
    <row r="24" spans="1:14" ht="16.5">
      <c r="A24" s="523"/>
      <c r="B24" s="523"/>
      <c r="C24" s="523"/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</row>
    <row r="25" spans="1:14" ht="16.5">
      <c r="A25" s="586"/>
      <c r="B25" s="586"/>
      <c r="C25" s="586"/>
      <c r="D25" s="586"/>
      <c r="E25" s="586"/>
      <c r="F25" s="586"/>
      <c r="G25" s="586"/>
      <c r="H25" s="586"/>
      <c r="I25" s="586"/>
      <c r="J25" s="586"/>
      <c r="K25" s="586"/>
      <c r="L25" s="586"/>
      <c r="M25" s="586"/>
      <c r="N25" s="586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586" t="s">
        <v>30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</row>
    <row r="28" spans="1:14" ht="16.5">
      <c r="A28" s="586" t="s">
        <v>31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  <c r="L28" s="586"/>
      <c r="M28" s="586"/>
      <c r="N28" s="586"/>
    </row>
    <row r="29" spans="1:14" ht="16.5">
      <c r="A29" s="596" t="s">
        <v>32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</row>
    <row r="30" spans="1:14" ht="16.5">
      <c r="A30" s="596"/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</row>
    <row r="31" spans="1:14" ht="16.5">
      <c r="A31" s="598" t="s">
        <v>33</v>
      </c>
      <c r="B31" s="598"/>
      <c r="C31" s="598"/>
      <c r="D31" s="598"/>
      <c r="E31" s="598"/>
      <c r="F31" s="598"/>
      <c r="G31" s="598"/>
      <c r="H31" s="598"/>
      <c r="I31" s="598"/>
      <c r="J31" s="598"/>
      <c r="K31" s="598"/>
      <c r="L31" s="598"/>
      <c r="M31" s="598"/>
      <c r="N31" s="599"/>
    </row>
    <row r="32" spans="1:14" ht="16.5">
      <c r="A32" s="590" t="s">
        <v>34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</row>
    <row r="33" spans="1:14" ht="16.5">
      <c r="A33" s="594" t="s">
        <v>35</v>
      </c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</row>
    <row r="34" spans="1:14" ht="16.5">
      <c r="A34" s="595" t="s">
        <v>36</v>
      </c>
      <c r="B34" s="595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</row>
    <row r="35" spans="1:14" ht="16.5">
      <c r="A35" s="595" t="s">
        <v>37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</row>
    <row r="36" spans="1:14" ht="16.5">
      <c r="A36" s="595" t="s">
        <v>38</v>
      </c>
      <c r="B36" s="595"/>
      <c r="C36" s="595"/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</row>
    <row r="37" spans="1:14" ht="16.5">
      <c r="A37" s="595" t="s">
        <v>39</v>
      </c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</row>
    <row r="38" spans="1:14" ht="16.5">
      <c r="A38" s="590" t="s">
        <v>40</v>
      </c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</row>
    <row r="39" spans="1:14" ht="16.5">
      <c r="A39" s="590" t="s">
        <v>41</v>
      </c>
      <c r="B39" s="590"/>
      <c r="C39" s="590"/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7"/>
    </row>
    <row r="40" spans="1:14" ht="16.5">
      <c r="A40" s="590" t="s">
        <v>42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</row>
    <row r="41" spans="1:14" ht="16.5">
      <c r="A41" s="590" t="s">
        <v>43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</row>
    <row r="42" spans="1:14" ht="16.5">
      <c r="A42" s="590" t="s">
        <v>44</v>
      </c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</row>
    <row r="43" spans="1:14" ht="16.5">
      <c r="A43" s="590" t="s">
        <v>45</v>
      </c>
      <c r="B43" s="590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</row>
    <row r="44" spans="1:14" ht="16.5">
      <c r="A44" s="593" t="s">
        <v>46</v>
      </c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</row>
    <row r="45" spans="1:14" ht="16.5">
      <c r="A45" s="590" t="s">
        <v>47</v>
      </c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  <c r="N45" s="590"/>
    </row>
    <row r="46" spans="1:14" ht="16.5">
      <c r="A46" s="591" t="s">
        <v>48</v>
      </c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  <c r="N46" s="590"/>
    </row>
    <row r="47" spans="1:14" ht="16.5">
      <c r="A47" s="592" t="s">
        <v>49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</row>
    <row r="48" spans="1:14" ht="16.5">
      <c r="A48" s="587" t="s">
        <v>50</v>
      </c>
      <c r="B48" s="587"/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</row>
    <row r="49" spans="1:14" ht="16.5">
      <c r="A49" s="587" t="s">
        <v>51</v>
      </c>
      <c r="B49" s="587"/>
      <c r="C49" s="587"/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</row>
    <row r="50" spans="1:14" ht="16.5">
      <c r="A50" s="587" t="s">
        <v>52</v>
      </c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</row>
    <row r="51" spans="1:14" ht="16.5">
      <c r="A51" s="587" t="s">
        <v>53</v>
      </c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</row>
    <row r="52" spans="1:14" ht="16.5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</row>
    <row r="53" spans="1:14" ht="16.5">
      <c r="A53" s="587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</row>
    <row r="54" spans="1:14" ht="16.5">
      <c r="A54" s="588" t="s">
        <v>54</v>
      </c>
      <c r="B54" s="588"/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584" t="s">
        <v>55</v>
      </c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</row>
    <row r="61" spans="1:14" ht="16.5">
      <c r="A61" s="584" t="s">
        <v>56</v>
      </c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</row>
    <row r="62" spans="1:14" ht="16.5">
      <c r="A62" s="582" t="s">
        <v>57</v>
      </c>
      <c r="B62" s="583"/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</row>
    <row r="63" spans="1:14" ht="16.5">
      <c r="A63" s="584" t="s">
        <v>58</v>
      </c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</row>
    <row r="64" spans="1:14" ht="16.5">
      <c r="A64" s="584" t="s">
        <v>59</v>
      </c>
      <c r="B64" s="584"/>
      <c r="C64" s="584"/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585" t="s">
        <v>60</v>
      </c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</row>
    <row r="67" spans="1:14" ht="16.5">
      <c r="A67" s="585" t="s">
        <v>61</v>
      </c>
      <c r="B67" s="585"/>
      <c r="C67" s="585"/>
      <c r="D67" s="585"/>
      <c r="E67" s="585"/>
      <c r="F67" s="585"/>
      <c r="G67" s="585"/>
      <c r="H67" s="585"/>
      <c r="I67" s="585"/>
      <c r="J67" s="585"/>
      <c r="K67" s="585"/>
      <c r="L67" s="585"/>
      <c r="M67" s="585"/>
      <c r="N67" s="585"/>
    </row>
    <row r="68" spans="1:14" ht="16.5">
      <c r="A68" s="586"/>
      <c r="B68" s="586"/>
      <c r="C68" s="586"/>
      <c r="D68" s="586"/>
      <c r="E68" s="586"/>
      <c r="F68" s="586"/>
      <c r="G68" s="586"/>
      <c r="H68" s="586"/>
      <c r="I68" s="586"/>
      <c r="J68" s="586"/>
      <c r="K68" s="586"/>
      <c r="L68" s="586"/>
      <c r="M68" s="586"/>
      <c r="N68" s="586"/>
    </row>
    <row r="69" spans="1:14" ht="16.5">
      <c r="A69" s="568" t="s">
        <v>20</v>
      </c>
      <c r="B69" s="568"/>
      <c r="C69" s="568"/>
      <c r="D69" s="568"/>
      <c r="E69" s="568"/>
      <c r="F69" s="568"/>
      <c r="G69" s="568"/>
      <c r="H69" s="568"/>
      <c r="I69" s="568"/>
      <c r="J69" s="568"/>
      <c r="K69" s="568"/>
      <c r="L69" s="568"/>
      <c r="M69" s="568"/>
      <c r="N69" s="568"/>
    </row>
    <row r="70" spans="1:14" ht="16.5">
      <c r="A70" s="568" t="s">
        <v>21</v>
      </c>
      <c r="B70" s="568"/>
      <c r="C70" s="568"/>
      <c r="D70" s="568"/>
      <c r="E70" s="568"/>
      <c r="F70" s="568"/>
      <c r="G70" s="568"/>
      <c r="H70" s="568"/>
      <c r="I70" s="568"/>
      <c r="J70" s="568"/>
      <c r="K70" s="568"/>
      <c r="L70" s="568"/>
      <c r="M70" s="568"/>
      <c r="N70" s="568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569" t="s">
        <v>62</v>
      </c>
      <c r="B72" s="569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570" t="s">
        <v>63</v>
      </c>
      <c r="B74" s="557" t="s">
        <v>64</v>
      </c>
      <c r="C74" s="551" t="s">
        <v>65</v>
      </c>
      <c r="D74" s="573"/>
      <c r="E74" s="573"/>
      <c r="F74" s="573"/>
      <c r="G74" s="573"/>
      <c r="H74" s="573"/>
      <c r="I74" s="574"/>
      <c r="J74" s="551" t="s">
        <v>66</v>
      </c>
      <c r="K74" s="580"/>
      <c r="L74" s="580"/>
      <c r="M74" s="581"/>
      <c r="N74" s="557" t="s">
        <v>67</v>
      </c>
    </row>
    <row r="75" spans="1:14" ht="12.75">
      <c r="A75" s="571"/>
      <c r="B75" s="558"/>
      <c r="C75" s="575"/>
      <c r="D75" s="576"/>
      <c r="E75" s="576"/>
      <c r="F75" s="576"/>
      <c r="G75" s="576"/>
      <c r="H75" s="576"/>
      <c r="I75" s="577"/>
      <c r="J75" s="552"/>
      <c r="K75" s="578"/>
      <c r="L75" s="578"/>
      <c r="M75" s="579"/>
      <c r="N75" s="558"/>
    </row>
    <row r="76" spans="1:14" ht="12.75">
      <c r="A76" s="571"/>
      <c r="B76" s="558"/>
      <c r="C76" s="575"/>
      <c r="D76" s="576"/>
      <c r="E76" s="576"/>
      <c r="F76" s="576"/>
      <c r="G76" s="576"/>
      <c r="H76" s="576"/>
      <c r="I76" s="577"/>
      <c r="J76" s="557" t="s">
        <v>68</v>
      </c>
      <c r="K76" s="557" t="s">
        <v>69</v>
      </c>
      <c r="L76" s="557" t="s">
        <v>70</v>
      </c>
      <c r="M76" s="557" t="s">
        <v>71</v>
      </c>
      <c r="N76" s="558"/>
    </row>
    <row r="77" spans="1:14" ht="12.75">
      <c r="A77" s="571"/>
      <c r="B77" s="558"/>
      <c r="C77" s="575"/>
      <c r="D77" s="576"/>
      <c r="E77" s="576"/>
      <c r="F77" s="576"/>
      <c r="G77" s="576"/>
      <c r="H77" s="576"/>
      <c r="I77" s="577"/>
      <c r="J77" s="558"/>
      <c r="K77" s="558"/>
      <c r="L77" s="558"/>
      <c r="M77" s="558"/>
      <c r="N77" s="558"/>
    </row>
    <row r="78" spans="1:14" ht="12.75">
      <c r="A78" s="571"/>
      <c r="B78" s="558"/>
      <c r="C78" s="575"/>
      <c r="D78" s="576"/>
      <c r="E78" s="576"/>
      <c r="F78" s="576"/>
      <c r="G78" s="576"/>
      <c r="H78" s="576"/>
      <c r="I78" s="577"/>
      <c r="J78" s="558"/>
      <c r="K78" s="558"/>
      <c r="L78" s="558"/>
      <c r="M78" s="558"/>
      <c r="N78" s="558"/>
    </row>
    <row r="79" spans="1:14" ht="12.75">
      <c r="A79" s="571"/>
      <c r="B79" s="558"/>
      <c r="C79" s="575"/>
      <c r="D79" s="576"/>
      <c r="E79" s="576"/>
      <c r="F79" s="576"/>
      <c r="G79" s="576"/>
      <c r="H79" s="576"/>
      <c r="I79" s="577"/>
      <c r="J79" s="558"/>
      <c r="K79" s="558"/>
      <c r="L79" s="558"/>
      <c r="M79" s="558"/>
      <c r="N79" s="558"/>
    </row>
    <row r="80" spans="1:14" ht="12.75">
      <c r="A80" s="572"/>
      <c r="B80" s="559"/>
      <c r="C80" s="552"/>
      <c r="D80" s="578"/>
      <c r="E80" s="578"/>
      <c r="F80" s="578"/>
      <c r="G80" s="578"/>
      <c r="H80" s="578"/>
      <c r="I80" s="579"/>
      <c r="J80" s="559"/>
      <c r="K80" s="559"/>
      <c r="L80" s="559"/>
      <c r="M80" s="559"/>
      <c r="N80" s="559"/>
    </row>
    <row r="81" spans="1:14" ht="16.5">
      <c r="A81" s="12">
        <v>1</v>
      </c>
      <c r="B81" s="13">
        <v>2</v>
      </c>
      <c r="C81" s="560">
        <v>3</v>
      </c>
      <c r="D81" s="561"/>
      <c r="E81" s="561"/>
      <c r="F81" s="561"/>
      <c r="G81" s="561"/>
      <c r="H81" s="561"/>
      <c r="I81" s="562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532" t="s">
        <v>12</v>
      </c>
      <c r="D86" s="532"/>
      <c r="E86" s="532"/>
      <c r="F86" s="532"/>
      <c r="G86" s="532"/>
      <c r="H86" s="532"/>
      <c r="I86" s="532"/>
      <c r="J86" s="21"/>
      <c r="K86" s="21"/>
      <c r="L86" s="21"/>
      <c r="M86" s="21"/>
      <c r="N86" s="21"/>
    </row>
    <row r="87" spans="1:14" ht="16.5">
      <c r="A87" s="20"/>
      <c r="B87" s="21"/>
      <c r="C87" s="563" t="s">
        <v>13</v>
      </c>
      <c r="D87" s="564"/>
      <c r="E87" s="564"/>
      <c r="F87" s="564"/>
      <c r="G87" s="564"/>
      <c r="H87" s="564"/>
      <c r="I87" s="565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557">
        <v>9</v>
      </c>
      <c r="B114" s="547"/>
      <c r="C114" s="547" t="s">
        <v>95</v>
      </c>
      <c r="D114" s="566"/>
      <c r="E114" s="566"/>
      <c r="F114" s="566"/>
      <c r="G114" s="566"/>
      <c r="H114" s="566"/>
      <c r="I114" s="567"/>
      <c r="J114" s="548">
        <f>J112*1.5%</f>
        <v>12204.664076406243</v>
      </c>
      <c r="K114" s="548"/>
      <c r="L114" s="547"/>
      <c r="M114" s="548"/>
      <c r="N114" s="525">
        <f>J114+K114</f>
        <v>12204.664076406243</v>
      </c>
    </row>
    <row r="115" spans="1:14" ht="12.75">
      <c r="A115" s="559"/>
      <c r="B115" s="540"/>
      <c r="C115" s="540"/>
      <c r="D115" s="555"/>
      <c r="E115" s="555"/>
      <c r="F115" s="555"/>
      <c r="G115" s="555"/>
      <c r="H115" s="555"/>
      <c r="I115" s="556"/>
      <c r="J115" s="549"/>
      <c r="K115" s="549"/>
      <c r="L115" s="540"/>
      <c r="M115" s="549"/>
      <c r="N115" s="550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532" t="s">
        <v>98</v>
      </c>
      <c r="D118" s="532"/>
      <c r="E118" s="532"/>
      <c r="F118" s="532"/>
      <c r="G118" s="532"/>
      <c r="H118" s="532"/>
      <c r="I118" s="532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532" t="s">
        <v>17</v>
      </c>
      <c r="D119" s="532"/>
      <c r="E119" s="532"/>
      <c r="F119" s="532"/>
      <c r="G119" s="532"/>
      <c r="H119" s="532"/>
      <c r="I119" s="532"/>
      <c r="J119" s="43"/>
      <c r="K119" s="38"/>
      <c r="L119" s="38"/>
      <c r="M119" s="41"/>
      <c r="N119" s="11"/>
    </row>
    <row r="120" spans="1:14" ht="12.75">
      <c r="A120" s="551">
        <v>10</v>
      </c>
      <c r="B120" s="547"/>
      <c r="C120" s="547" t="s">
        <v>99</v>
      </c>
      <c r="D120" s="553"/>
      <c r="E120" s="553"/>
      <c r="F120" s="553"/>
      <c r="G120" s="553"/>
      <c r="H120" s="553"/>
      <c r="I120" s="554"/>
      <c r="J120" s="548">
        <f>J118*0.4%</f>
        <v>3303.39574334729</v>
      </c>
      <c r="K120" s="548"/>
      <c r="L120" s="547"/>
      <c r="M120" s="548"/>
      <c r="N120" s="525">
        <f>J120+K120</f>
        <v>3303.39574334729</v>
      </c>
    </row>
    <row r="121" spans="1:14" ht="12.75">
      <c r="A121" s="552"/>
      <c r="B121" s="540"/>
      <c r="C121" s="540"/>
      <c r="D121" s="555"/>
      <c r="E121" s="555"/>
      <c r="F121" s="555"/>
      <c r="G121" s="555"/>
      <c r="H121" s="555"/>
      <c r="I121" s="556"/>
      <c r="J121" s="549"/>
      <c r="K121" s="549"/>
      <c r="L121" s="540"/>
      <c r="M121" s="549"/>
      <c r="N121" s="550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532" t="s">
        <v>101</v>
      </c>
      <c r="D123" s="532"/>
      <c r="E123" s="532"/>
      <c r="F123" s="532"/>
      <c r="G123" s="532"/>
      <c r="H123" s="532"/>
      <c r="I123" s="532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533" t="s">
        <v>103</v>
      </c>
      <c r="D126" s="534"/>
      <c r="E126" s="534"/>
      <c r="F126" s="534"/>
      <c r="G126" s="534"/>
      <c r="H126" s="534"/>
      <c r="I126" s="535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532" t="s">
        <v>104</v>
      </c>
      <c r="D127" s="532"/>
      <c r="E127" s="532"/>
      <c r="F127" s="532"/>
      <c r="G127" s="532"/>
      <c r="H127" s="532"/>
      <c r="I127" s="532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532" t="s">
        <v>105</v>
      </c>
      <c r="D128" s="532"/>
      <c r="E128" s="532"/>
      <c r="F128" s="532"/>
      <c r="G128" s="532"/>
      <c r="H128" s="532"/>
      <c r="I128" s="532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533" t="s">
        <v>109</v>
      </c>
      <c r="D134" s="534"/>
      <c r="E134" s="534"/>
      <c r="F134" s="534"/>
      <c r="G134" s="534"/>
      <c r="H134" s="534"/>
      <c r="I134" s="535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532" t="s">
        <v>112</v>
      </c>
      <c r="D137" s="532"/>
      <c r="E137" s="532"/>
      <c r="F137" s="532"/>
      <c r="G137" s="532"/>
      <c r="H137" s="532"/>
      <c r="I137" s="532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536" t="s">
        <v>113</v>
      </c>
      <c r="D138" s="537"/>
      <c r="E138" s="537"/>
      <c r="F138" s="537"/>
      <c r="G138" s="537"/>
      <c r="H138" s="537"/>
      <c r="I138" s="538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532" t="s">
        <v>6</v>
      </c>
      <c r="D141" s="532"/>
      <c r="E141" s="532"/>
      <c r="F141" s="532"/>
      <c r="G141" s="532"/>
      <c r="H141" s="532"/>
      <c r="I141" s="532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539"/>
      <c r="B143" s="539"/>
      <c r="C143" s="541" t="s">
        <v>116</v>
      </c>
      <c r="D143" s="542"/>
      <c r="E143" s="542"/>
      <c r="F143" s="542"/>
      <c r="G143" s="542"/>
      <c r="H143" s="542"/>
      <c r="I143" s="543"/>
      <c r="J143" s="525">
        <f>J141+J142</f>
        <v>1007751.7438025384</v>
      </c>
      <c r="K143" s="527"/>
      <c r="L143" s="527"/>
      <c r="M143" s="529">
        <f>M141+M142</f>
        <v>33642.984973090264</v>
      </c>
      <c r="N143" s="529">
        <f>N141+N142</f>
        <v>1041394.7287756285</v>
      </c>
    </row>
    <row r="144" spans="1:14" ht="12.75">
      <c r="A144" s="540"/>
      <c r="B144" s="540"/>
      <c r="C144" s="544"/>
      <c r="D144" s="545"/>
      <c r="E144" s="545"/>
      <c r="F144" s="545"/>
      <c r="G144" s="545"/>
      <c r="H144" s="545"/>
      <c r="I144" s="546"/>
      <c r="J144" s="526"/>
      <c r="K144" s="528"/>
      <c r="L144" s="528"/>
      <c r="M144" s="530"/>
      <c r="N144" s="530"/>
    </row>
    <row r="145" spans="1:14" ht="16.5">
      <c r="A145" s="20"/>
      <c r="B145" s="31"/>
      <c r="C145" s="531" t="s">
        <v>117</v>
      </c>
      <c r="D145" s="531"/>
      <c r="E145" s="531"/>
      <c r="F145" s="531"/>
      <c r="G145" s="531"/>
      <c r="H145" s="531"/>
      <c r="I145" s="531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521" t="s">
        <v>118</v>
      </c>
      <c r="B147" s="521"/>
      <c r="C147" s="521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</row>
    <row r="148" spans="1:14" ht="16.5">
      <c r="A148" s="522"/>
      <c r="B148" s="522"/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</row>
    <row r="149" spans="1:14" ht="16.5">
      <c r="A149" s="523" t="s">
        <v>119</v>
      </c>
      <c r="B149" s="523"/>
      <c r="C149" s="523"/>
      <c r="D149" s="523"/>
      <c r="E149" s="523"/>
      <c r="F149" s="523"/>
      <c r="G149" s="523"/>
      <c r="H149" s="523"/>
      <c r="I149" s="523"/>
      <c r="J149" s="523"/>
      <c r="K149" s="523"/>
      <c r="L149" s="523"/>
      <c r="M149" s="523"/>
      <c r="N149" s="523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524"/>
      <c r="B151" s="524"/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94"/>
  <sheetViews>
    <sheetView zoomScalePageLayoutView="0" workbookViewId="0" topLeftCell="A10">
      <selection activeCell="J14" sqref="J14:J85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397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262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617" t="s">
        <v>10</v>
      </c>
      <c r="B10" s="125"/>
      <c r="C10" s="70"/>
      <c r="D10" s="619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126</v>
      </c>
      <c r="K10" s="608"/>
      <c r="L10" s="614" t="s">
        <v>152</v>
      </c>
    </row>
    <row r="11" spans="1:12" ht="72" customHeight="1">
      <c r="A11" s="618"/>
      <c r="B11" s="85" t="s">
        <v>11</v>
      </c>
      <c r="C11" s="86" t="s">
        <v>1</v>
      </c>
      <c r="D11" s="123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13.5">
      <c r="A12" s="216" t="s">
        <v>8</v>
      </c>
      <c r="B12" s="217">
        <v>2</v>
      </c>
      <c r="C12" s="218">
        <v>3</v>
      </c>
      <c r="D12" s="274" t="s">
        <v>9</v>
      </c>
      <c r="E12" s="219">
        <v>5</v>
      </c>
      <c r="F12" s="220">
        <v>6</v>
      </c>
      <c r="G12" s="219">
        <v>7</v>
      </c>
      <c r="H12" s="220">
        <v>8</v>
      </c>
      <c r="I12" s="219">
        <v>9</v>
      </c>
      <c r="J12" s="219">
        <v>10</v>
      </c>
      <c r="K12" s="219">
        <v>11</v>
      </c>
      <c r="L12" s="216">
        <v>12</v>
      </c>
    </row>
    <row r="13" spans="1:12" ht="16.5">
      <c r="A13" s="359"/>
      <c r="B13" s="616" t="s">
        <v>240</v>
      </c>
      <c r="C13" s="616"/>
      <c r="D13" s="616"/>
      <c r="E13" s="616"/>
      <c r="F13" s="79"/>
      <c r="G13" s="79"/>
      <c r="H13" s="80"/>
      <c r="I13" s="79"/>
      <c r="J13" s="79"/>
      <c r="K13" s="79"/>
      <c r="L13" s="81"/>
    </row>
    <row r="14" spans="1:12" ht="13.5">
      <c r="A14" s="232">
        <v>1</v>
      </c>
      <c r="B14" s="238" t="s">
        <v>241</v>
      </c>
      <c r="C14" s="194" t="s">
        <v>124</v>
      </c>
      <c r="D14" s="194"/>
      <c r="E14" s="195">
        <v>44</v>
      </c>
      <c r="F14" s="235"/>
      <c r="G14" s="235"/>
      <c r="H14" s="233"/>
      <c r="I14" s="233"/>
      <c r="J14" s="228"/>
      <c r="K14" s="228"/>
      <c r="L14" s="233"/>
    </row>
    <row r="15" spans="1:12" ht="13.5">
      <c r="A15" s="234"/>
      <c r="B15" s="272" t="s">
        <v>150</v>
      </c>
      <c r="C15" s="310" t="s">
        <v>0</v>
      </c>
      <c r="D15" s="83">
        <v>1</v>
      </c>
      <c r="E15" s="235">
        <f>E14*D15</f>
        <v>44</v>
      </c>
      <c r="F15" s="235"/>
      <c r="G15" s="235"/>
      <c r="H15" s="233"/>
      <c r="I15" s="233">
        <f>H15*E15</f>
        <v>0</v>
      </c>
      <c r="J15" s="228"/>
      <c r="K15" s="228"/>
      <c r="L15" s="233">
        <f>K15+I15+G15</f>
        <v>0</v>
      </c>
    </row>
    <row r="16" spans="1:12" ht="13.5">
      <c r="A16" s="234"/>
      <c r="B16" s="84" t="s">
        <v>242</v>
      </c>
      <c r="C16" s="198" t="s">
        <v>124</v>
      </c>
      <c r="D16" s="196">
        <v>1</v>
      </c>
      <c r="E16" s="196">
        <f>E14*D16</f>
        <v>44</v>
      </c>
      <c r="F16" s="196"/>
      <c r="G16" s="196">
        <f>F16*E16</f>
        <v>0</v>
      </c>
      <c r="H16" s="233"/>
      <c r="I16" s="233"/>
      <c r="J16" s="228"/>
      <c r="K16" s="228"/>
      <c r="L16" s="233">
        <f>K16+I16+G16</f>
        <v>0</v>
      </c>
    </row>
    <row r="17" spans="1:12" ht="13.5">
      <c r="A17" s="232">
        <v>2</v>
      </c>
      <c r="B17" s="238" t="s">
        <v>243</v>
      </c>
      <c r="C17" s="194" t="s">
        <v>124</v>
      </c>
      <c r="D17" s="195"/>
      <c r="E17" s="195">
        <v>12</v>
      </c>
      <c r="F17" s="235"/>
      <c r="G17" s="197"/>
      <c r="H17" s="233"/>
      <c r="I17" s="233"/>
      <c r="J17" s="236"/>
      <c r="K17" s="236"/>
      <c r="L17" s="233"/>
    </row>
    <row r="18" spans="1:12" ht="13.5">
      <c r="A18" s="234"/>
      <c r="B18" s="272" t="s">
        <v>150</v>
      </c>
      <c r="C18" s="310" t="s">
        <v>0</v>
      </c>
      <c r="D18" s="83">
        <v>1</v>
      </c>
      <c r="E18" s="196">
        <f>E17*D18</f>
        <v>12</v>
      </c>
      <c r="F18" s="235"/>
      <c r="G18" s="197"/>
      <c r="H18" s="233"/>
      <c r="I18" s="233">
        <f>H18*E18</f>
        <v>0</v>
      </c>
      <c r="J18" s="236"/>
      <c r="K18" s="236"/>
      <c r="L18" s="233">
        <f>K18+I18+G18</f>
        <v>0</v>
      </c>
    </row>
    <row r="19" spans="1:12" ht="13.5">
      <c r="A19" s="234"/>
      <c r="B19" s="84" t="s">
        <v>244</v>
      </c>
      <c r="C19" s="198" t="s">
        <v>124</v>
      </c>
      <c r="D19" s="196">
        <v>1</v>
      </c>
      <c r="E19" s="196">
        <f>E17*D19</f>
        <v>12</v>
      </c>
      <c r="F19" s="196"/>
      <c r="G19" s="197">
        <f>F19*E19</f>
        <v>0</v>
      </c>
      <c r="H19" s="233"/>
      <c r="I19" s="233"/>
      <c r="J19" s="236"/>
      <c r="K19" s="236"/>
      <c r="L19" s="233">
        <f>K19+I19+G19</f>
        <v>0</v>
      </c>
    </row>
    <row r="20" spans="1:12" ht="13.5">
      <c r="A20" s="237">
        <v>3</v>
      </c>
      <c r="B20" s="238" t="s">
        <v>245</v>
      </c>
      <c r="C20" s="194" t="s">
        <v>140</v>
      </c>
      <c r="D20" s="195"/>
      <c r="E20" s="195">
        <v>12</v>
      </c>
      <c r="F20" s="196"/>
      <c r="G20" s="197"/>
      <c r="H20" s="196"/>
      <c r="I20" s="196"/>
      <c r="J20" s="197"/>
      <c r="K20" s="197"/>
      <c r="L20" s="233"/>
    </row>
    <row r="21" spans="1:12" ht="13.5">
      <c r="A21" s="239"/>
      <c r="B21" s="272" t="s">
        <v>150</v>
      </c>
      <c r="C21" s="310" t="s">
        <v>0</v>
      </c>
      <c r="D21" s="83">
        <v>1</v>
      </c>
      <c r="E21" s="196">
        <f>E20*D21</f>
        <v>12</v>
      </c>
      <c r="F21" s="196"/>
      <c r="G21" s="197"/>
      <c r="H21" s="196"/>
      <c r="I21" s="196">
        <f>H21*E21</f>
        <v>0</v>
      </c>
      <c r="J21" s="197"/>
      <c r="K21" s="197"/>
      <c r="L21" s="233">
        <f>K21+I21+G21</f>
        <v>0</v>
      </c>
    </row>
    <row r="22" spans="1:12" ht="13.5">
      <c r="A22" s="239"/>
      <c r="B22" s="84" t="s">
        <v>246</v>
      </c>
      <c r="C22" s="198" t="s">
        <v>140</v>
      </c>
      <c r="D22" s="198"/>
      <c r="E22" s="196">
        <v>10</v>
      </c>
      <c r="F22" s="196"/>
      <c r="G22" s="197">
        <f>F22*E22</f>
        <v>0</v>
      </c>
      <c r="H22" s="196"/>
      <c r="I22" s="196"/>
      <c r="J22" s="197"/>
      <c r="K22" s="197"/>
      <c r="L22" s="233">
        <f>K22+I22+G22</f>
        <v>0</v>
      </c>
    </row>
    <row r="23" spans="1:12" ht="13.5">
      <c r="A23" s="239"/>
      <c r="B23" s="84" t="s">
        <v>247</v>
      </c>
      <c r="C23" s="198" t="s">
        <v>140</v>
      </c>
      <c r="D23" s="198"/>
      <c r="E23" s="196">
        <v>2</v>
      </c>
      <c r="F23" s="196"/>
      <c r="G23" s="197">
        <f>F23*E23</f>
        <v>0</v>
      </c>
      <c r="H23" s="196"/>
      <c r="I23" s="196"/>
      <c r="J23" s="197"/>
      <c r="K23" s="197"/>
      <c r="L23" s="233">
        <f>K23+I23+G23</f>
        <v>0</v>
      </c>
    </row>
    <row r="24" spans="1:12" ht="19.5" customHeight="1">
      <c r="A24" s="204">
        <v>4</v>
      </c>
      <c r="B24" s="230" t="s">
        <v>248</v>
      </c>
      <c r="C24" s="101" t="s">
        <v>124</v>
      </c>
      <c r="D24" s="101"/>
      <c r="E24" s="121">
        <v>20</v>
      </c>
      <c r="F24" s="240"/>
      <c r="G24" s="241"/>
      <c r="H24" s="240"/>
      <c r="I24" s="241"/>
      <c r="J24" s="228"/>
      <c r="K24" s="228"/>
      <c r="L24" s="177"/>
    </row>
    <row r="25" spans="1:12" ht="13.5">
      <c r="A25" s="234"/>
      <c r="B25" s="272" t="s">
        <v>150</v>
      </c>
      <c r="C25" s="310" t="s">
        <v>0</v>
      </c>
      <c r="D25" s="233">
        <v>1</v>
      </c>
      <c r="E25" s="233">
        <f>E24*D25</f>
        <v>20</v>
      </c>
      <c r="F25" s="240"/>
      <c r="G25" s="241"/>
      <c r="H25" s="233"/>
      <c r="I25" s="233">
        <f>H25*E25</f>
        <v>0</v>
      </c>
      <c r="J25" s="228"/>
      <c r="K25" s="228"/>
      <c r="L25" s="233">
        <f>K25+I25+G25</f>
        <v>0</v>
      </c>
    </row>
    <row r="26" spans="1:12" ht="13.5">
      <c r="A26" s="234"/>
      <c r="B26" s="84" t="s">
        <v>249</v>
      </c>
      <c r="C26" s="198" t="s">
        <v>124</v>
      </c>
      <c r="D26" s="196">
        <v>1</v>
      </c>
      <c r="E26" s="196">
        <f>E24*D26</f>
        <v>20</v>
      </c>
      <c r="F26" s="196"/>
      <c r="G26" s="196">
        <f>F26*E26</f>
        <v>0</v>
      </c>
      <c r="H26" s="240"/>
      <c r="I26" s="241"/>
      <c r="J26" s="228"/>
      <c r="K26" s="228"/>
      <c r="L26" s="233">
        <f>K26+I26+G26</f>
        <v>0</v>
      </c>
    </row>
    <row r="27" spans="1:12" ht="18" customHeight="1">
      <c r="A27" s="204">
        <v>5</v>
      </c>
      <c r="B27" s="230" t="s">
        <v>250</v>
      </c>
      <c r="C27" s="101" t="s">
        <v>124</v>
      </c>
      <c r="D27" s="121"/>
      <c r="E27" s="121">
        <v>4</v>
      </c>
      <c r="F27" s="196"/>
      <c r="G27" s="197"/>
      <c r="H27" s="196"/>
      <c r="I27" s="196"/>
      <c r="J27" s="197"/>
      <c r="K27" s="197"/>
      <c r="L27" s="196"/>
    </row>
    <row r="28" spans="1:12" ht="13.5">
      <c r="A28" s="234"/>
      <c r="B28" s="272" t="s">
        <v>172</v>
      </c>
      <c r="C28" s="310" t="s">
        <v>0</v>
      </c>
      <c r="D28" s="196">
        <v>1</v>
      </c>
      <c r="E28" s="196">
        <f>E27*D28</f>
        <v>4</v>
      </c>
      <c r="F28" s="196"/>
      <c r="G28" s="197"/>
      <c r="H28" s="196"/>
      <c r="I28" s="196">
        <f>H28*E28</f>
        <v>0</v>
      </c>
      <c r="J28" s="197"/>
      <c r="K28" s="197"/>
      <c r="L28" s="197">
        <f>K28+I28+G28</f>
        <v>0</v>
      </c>
    </row>
    <row r="29" spans="1:12" ht="13.5">
      <c r="A29" s="234"/>
      <c r="B29" s="84" t="s">
        <v>251</v>
      </c>
      <c r="C29" s="198" t="s">
        <v>124</v>
      </c>
      <c r="D29" s="83">
        <v>1</v>
      </c>
      <c r="E29" s="196">
        <f>E27*D29</f>
        <v>4</v>
      </c>
      <c r="F29" s="196"/>
      <c r="G29" s="197">
        <f>F29*E29</f>
        <v>0</v>
      </c>
      <c r="H29" s="196"/>
      <c r="I29" s="196"/>
      <c r="J29" s="197"/>
      <c r="K29" s="197"/>
      <c r="L29" s="197">
        <f>K29+I29+G29</f>
        <v>0</v>
      </c>
    </row>
    <row r="30" spans="1:12" ht="27">
      <c r="A30" s="232">
        <v>6</v>
      </c>
      <c r="B30" s="230" t="s">
        <v>252</v>
      </c>
      <c r="C30" s="101" t="s">
        <v>140</v>
      </c>
      <c r="D30" s="121"/>
      <c r="E30" s="195">
        <v>12</v>
      </c>
      <c r="F30" s="196"/>
      <c r="G30" s="197"/>
      <c r="H30" s="196"/>
      <c r="I30" s="196"/>
      <c r="J30" s="197"/>
      <c r="K30" s="197"/>
      <c r="L30" s="197"/>
    </row>
    <row r="31" spans="1:12" ht="13.5">
      <c r="A31" s="234"/>
      <c r="B31" s="272" t="s">
        <v>172</v>
      </c>
      <c r="C31" s="310" t="s">
        <v>0</v>
      </c>
      <c r="D31" s="83">
        <v>1</v>
      </c>
      <c r="E31" s="196">
        <f>E30*D31</f>
        <v>12</v>
      </c>
      <c r="F31" s="196"/>
      <c r="G31" s="197"/>
      <c r="H31" s="196"/>
      <c r="I31" s="196">
        <f>H31*E31</f>
        <v>0</v>
      </c>
      <c r="J31" s="197"/>
      <c r="K31" s="197"/>
      <c r="L31" s="197">
        <f aca="true" t="shared" si="0" ref="L31:L37">K31+I31+G31</f>
        <v>0</v>
      </c>
    </row>
    <row r="32" spans="1:12" ht="13.5">
      <c r="A32" s="234"/>
      <c r="B32" s="84" t="s">
        <v>253</v>
      </c>
      <c r="C32" s="198" t="s">
        <v>140</v>
      </c>
      <c r="D32" s="198"/>
      <c r="E32" s="196">
        <v>6</v>
      </c>
      <c r="F32" s="196"/>
      <c r="G32" s="196">
        <f aca="true" t="shared" si="1" ref="G32:G37">F32*E32</f>
        <v>0</v>
      </c>
      <c r="H32" s="240"/>
      <c r="I32" s="241"/>
      <c r="J32" s="228"/>
      <c r="K32" s="228"/>
      <c r="L32" s="197">
        <f t="shared" si="0"/>
        <v>0</v>
      </c>
    </row>
    <row r="33" spans="1:12" ht="13.5">
      <c r="A33" s="234"/>
      <c r="B33" s="84" t="s">
        <v>254</v>
      </c>
      <c r="C33" s="198" t="s">
        <v>140</v>
      </c>
      <c r="D33" s="198"/>
      <c r="E33" s="196">
        <v>2</v>
      </c>
      <c r="F33" s="196"/>
      <c r="G33" s="196">
        <f>F33*E33</f>
        <v>0</v>
      </c>
      <c r="H33" s="240"/>
      <c r="I33" s="241"/>
      <c r="J33" s="228"/>
      <c r="K33" s="228"/>
      <c r="L33" s="197">
        <f t="shared" si="0"/>
        <v>0</v>
      </c>
    </row>
    <row r="34" spans="1:12" ht="13.5">
      <c r="A34" s="234"/>
      <c r="B34" s="84" t="s">
        <v>255</v>
      </c>
      <c r="C34" s="198" t="s">
        <v>140</v>
      </c>
      <c r="D34" s="198"/>
      <c r="E34" s="196">
        <v>1</v>
      </c>
      <c r="F34" s="196"/>
      <c r="G34" s="197">
        <f t="shared" si="1"/>
        <v>0</v>
      </c>
      <c r="H34" s="196"/>
      <c r="I34" s="196"/>
      <c r="J34" s="197"/>
      <c r="K34" s="197"/>
      <c r="L34" s="197">
        <f t="shared" si="0"/>
        <v>0</v>
      </c>
    </row>
    <row r="35" spans="1:12" ht="13.5">
      <c r="A35" s="234"/>
      <c r="B35" s="84" t="s">
        <v>480</v>
      </c>
      <c r="C35" s="198" t="s">
        <v>140</v>
      </c>
      <c r="D35" s="198"/>
      <c r="E35" s="196">
        <v>2</v>
      </c>
      <c r="F35" s="196"/>
      <c r="G35" s="197">
        <f t="shared" si="1"/>
        <v>0</v>
      </c>
      <c r="H35" s="196"/>
      <c r="I35" s="196"/>
      <c r="J35" s="197"/>
      <c r="K35" s="197"/>
      <c r="L35" s="197">
        <f t="shared" si="0"/>
        <v>0</v>
      </c>
    </row>
    <row r="36" spans="1:12" ht="13.5">
      <c r="A36" s="234"/>
      <c r="B36" s="84" t="s">
        <v>256</v>
      </c>
      <c r="C36" s="198" t="s">
        <v>140</v>
      </c>
      <c r="D36" s="198"/>
      <c r="E36" s="196">
        <v>1</v>
      </c>
      <c r="F36" s="196"/>
      <c r="G36" s="197">
        <f t="shared" si="1"/>
        <v>0</v>
      </c>
      <c r="H36" s="196"/>
      <c r="I36" s="196"/>
      <c r="J36" s="197"/>
      <c r="K36" s="197"/>
      <c r="L36" s="197">
        <f t="shared" si="0"/>
        <v>0</v>
      </c>
    </row>
    <row r="37" spans="1:12" ht="13.5">
      <c r="A37" s="234"/>
      <c r="B37" s="277" t="s">
        <v>123</v>
      </c>
      <c r="C37" s="181" t="s">
        <v>0</v>
      </c>
      <c r="D37" s="181">
        <v>0.24</v>
      </c>
      <c r="E37" s="196">
        <f>E30*D37</f>
        <v>2.88</v>
      </c>
      <c r="F37" s="196"/>
      <c r="G37" s="197">
        <f t="shared" si="1"/>
        <v>0</v>
      </c>
      <c r="H37" s="196"/>
      <c r="I37" s="196"/>
      <c r="J37" s="197"/>
      <c r="K37" s="197"/>
      <c r="L37" s="197">
        <f t="shared" si="0"/>
        <v>0</v>
      </c>
    </row>
    <row r="38" spans="1:12" ht="13.5">
      <c r="A38" s="237">
        <v>7</v>
      </c>
      <c r="B38" s="238" t="s">
        <v>257</v>
      </c>
      <c r="C38" s="194" t="s">
        <v>206</v>
      </c>
      <c r="D38" s="194"/>
      <c r="E38" s="195">
        <v>1</v>
      </c>
      <c r="F38" s="196"/>
      <c r="G38" s="197"/>
      <c r="H38" s="196"/>
      <c r="I38" s="196"/>
      <c r="J38" s="197"/>
      <c r="K38" s="197"/>
      <c r="L38" s="197"/>
    </row>
    <row r="39" spans="1:12" ht="13.5">
      <c r="A39" s="239"/>
      <c r="B39" s="272" t="s">
        <v>150</v>
      </c>
      <c r="C39" s="310" t="s">
        <v>0</v>
      </c>
      <c r="D39" s="196">
        <v>1</v>
      </c>
      <c r="E39" s="196">
        <f>E38*D39</f>
        <v>1</v>
      </c>
      <c r="F39" s="196"/>
      <c r="G39" s="197"/>
      <c r="H39" s="196"/>
      <c r="I39" s="196">
        <f>H39*E39</f>
        <v>0</v>
      </c>
      <c r="J39" s="197"/>
      <c r="K39" s="197"/>
      <c r="L39" s="197">
        <f>K39+I39+G39</f>
        <v>0</v>
      </c>
    </row>
    <row r="40" spans="1:12" ht="27">
      <c r="A40" s="239"/>
      <c r="B40" s="84" t="s">
        <v>407</v>
      </c>
      <c r="C40" s="198" t="s">
        <v>206</v>
      </c>
      <c r="D40" s="198"/>
      <c r="E40" s="196">
        <v>1</v>
      </c>
      <c r="F40" s="196"/>
      <c r="G40" s="197">
        <f>F40*E40</f>
        <v>0</v>
      </c>
      <c r="H40" s="196"/>
      <c r="I40" s="196"/>
      <c r="J40" s="197"/>
      <c r="K40" s="197"/>
      <c r="L40" s="197">
        <f>K40+I40+G40</f>
        <v>0</v>
      </c>
    </row>
    <row r="41" spans="1:12" ht="13.5">
      <c r="A41" s="242"/>
      <c r="B41" s="259" t="s">
        <v>123</v>
      </c>
      <c r="C41" s="181" t="s">
        <v>0</v>
      </c>
      <c r="D41" s="181">
        <v>0.37</v>
      </c>
      <c r="E41" s="196">
        <f>E38*D41</f>
        <v>0.37</v>
      </c>
      <c r="F41" s="196"/>
      <c r="G41" s="197">
        <f>F41*E41</f>
        <v>0</v>
      </c>
      <c r="H41" s="196"/>
      <c r="I41" s="196"/>
      <c r="J41" s="197"/>
      <c r="K41" s="197"/>
      <c r="L41" s="197">
        <f>K41+I41+G41</f>
        <v>0</v>
      </c>
    </row>
    <row r="42" spans="1:12" ht="13.5">
      <c r="A42" s="237">
        <v>8</v>
      </c>
      <c r="B42" s="238" t="s">
        <v>258</v>
      </c>
      <c r="C42" s="194" t="s">
        <v>206</v>
      </c>
      <c r="D42" s="194"/>
      <c r="E42" s="195">
        <v>1</v>
      </c>
      <c r="F42" s="196"/>
      <c r="G42" s="197"/>
      <c r="H42" s="196"/>
      <c r="I42" s="196"/>
      <c r="J42" s="197"/>
      <c r="K42" s="197"/>
      <c r="L42" s="197"/>
    </row>
    <row r="43" spans="1:12" ht="13.5">
      <c r="A43" s="239"/>
      <c r="B43" s="272" t="s">
        <v>150</v>
      </c>
      <c r="C43" s="310" t="s">
        <v>0</v>
      </c>
      <c r="D43" s="196">
        <v>1</v>
      </c>
      <c r="E43" s="196">
        <f>E42*D43</f>
        <v>1</v>
      </c>
      <c r="F43" s="196"/>
      <c r="G43" s="197"/>
      <c r="H43" s="196"/>
      <c r="I43" s="196">
        <f>H43*E43</f>
        <v>0</v>
      </c>
      <c r="J43" s="197"/>
      <c r="K43" s="197"/>
      <c r="L43" s="197">
        <f>K43+I43+G43</f>
        <v>0</v>
      </c>
    </row>
    <row r="44" spans="1:12" ht="27">
      <c r="A44" s="239"/>
      <c r="B44" s="84" t="s">
        <v>408</v>
      </c>
      <c r="C44" s="198" t="s">
        <v>206</v>
      </c>
      <c r="D44" s="198"/>
      <c r="E44" s="196">
        <v>1</v>
      </c>
      <c r="F44" s="196"/>
      <c r="G44" s="197">
        <f>F44*E44</f>
        <v>0</v>
      </c>
      <c r="H44" s="196"/>
      <c r="I44" s="196"/>
      <c r="J44" s="197"/>
      <c r="K44" s="197"/>
      <c r="L44" s="197">
        <f>K44+I44+G44</f>
        <v>0</v>
      </c>
    </row>
    <row r="45" spans="1:12" ht="13.5">
      <c r="A45" s="242"/>
      <c r="B45" s="259" t="s">
        <v>123</v>
      </c>
      <c r="C45" s="181" t="s">
        <v>0</v>
      </c>
      <c r="D45" s="181">
        <v>1.32</v>
      </c>
      <c r="E45" s="196">
        <f>E42*D45</f>
        <v>1.32</v>
      </c>
      <c r="F45" s="196"/>
      <c r="G45" s="197">
        <f>F45*E45</f>
        <v>0</v>
      </c>
      <c r="H45" s="196"/>
      <c r="I45" s="196"/>
      <c r="J45" s="197"/>
      <c r="K45" s="197"/>
      <c r="L45" s="197">
        <f>K45+I45+G45</f>
        <v>0</v>
      </c>
    </row>
    <row r="46" spans="1:12" ht="13.5">
      <c r="A46" s="237">
        <v>9</v>
      </c>
      <c r="B46" s="230" t="s">
        <v>259</v>
      </c>
      <c r="C46" s="101" t="s">
        <v>212</v>
      </c>
      <c r="D46" s="101"/>
      <c r="E46" s="121">
        <v>1</v>
      </c>
      <c r="F46" s="196"/>
      <c r="G46" s="197"/>
      <c r="H46" s="196"/>
      <c r="I46" s="196"/>
      <c r="J46" s="197"/>
      <c r="K46" s="197"/>
      <c r="L46" s="197"/>
    </row>
    <row r="47" spans="1:12" ht="13.5">
      <c r="A47" s="239"/>
      <c r="B47" s="272" t="s">
        <v>150</v>
      </c>
      <c r="C47" s="310" t="s">
        <v>0</v>
      </c>
      <c r="D47" s="83">
        <v>1</v>
      </c>
      <c r="E47" s="83">
        <f>E46*D47</f>
        <v>1</v>
      </c>
      <c r="F47" s="196"/>
      <c r="G47" s="197"/>
      <c r="H47" s="196"/>
      <c r="I47" s="196">
        <f>H47*E47</f>
        <v>0</v>
      </c>
      <c r="J47" s="197"/>
      <c r="K47" s="197"/>
      <c r="L47" s="197">
        <f>K47+I47+G47</f>
        <v>0</v>
      </c>
    </row>
    <row r="48" spans="1:12" ht="13.5">
      <c r="A48" s="239"/>
      <c r="B48" s="84" t="s">
        <v>260</v>
      </c>
      <c r="C48" s="198" t="s">
        <v>140</v>
      </c>
      <c r="D48" s="196">
        <v>1</v>
      </c>
      <c r="E48" s="196">
        <f>E46*D48</f>
        <v>1</v>
      </c>
      <c r="F48" s="196"/>
      <c r="G48" s="197">
        <f>F48*E48</f>
        <v>0</v>
      </c>
      <c r="H48" s="196"/>
      <c r="I48" s="196"/>
      <c r="J48" s="197"/>
      <c r="K48" s="197"/>
      <c r="L48" s="197">
        <f>K48+I48+G48</f>
        <v>0</v>
      </c>
    </row>
    <row r="49" spans="1:12" ht="13.5">
      <c r="A49" s="239"/>
      <c r="B49" s="277" t="s">
        <v>123</v>
      </c>
      <c r="C49" s="203" t="s">
        <v>0</v>
      </c>
      <c r="D49" s="203">
        <v>0.11</v>
      </c>
      <c r="E49" s="235">
        <f>E46*D49</f>
        <v>0.11</v>
      </c>
      <c r="F49" s="235"/>
      <c r="G49" s="243">
        <f>F49*E49</f>
        <v>0</v>
      </c>
      <c r="H49" s="235"/>
      <c r="I49" s="235"/>
      <c r="J49" s="243"/>
      <c r="K49" s="243"/>
      <c r="L49" s="243">
        <f>K49+I49+G49</f>
        <v>0</v>
      </c>
    </row>
    <row r="50" spans="1:12" ht="27">
      <c r="A50" s="237">
        <v>10</v>
      </c>
      <c r="B50" s="279" t="s">
        <v>485</v>
      </c>
      <c r="C50" s="101" t="s">
        <v>140</v>
      </c>
      <c r="D50" s="101"/>
      <c r="E50" s="195">
        <v>1</v>
      </c>
      <c r="F50" s="196"/>
      <c r="G50" s="196"/>
      <c r="H50" s="196"/>
      <c r="I50" s="196"/>
      <c r="J50" s="196"/>
      <c r="K50" s="196"/>
      <c r="L50" s="196"/>
    </row>
    <row r="51" spans="1:12" ht="13.5">
      <c r="A51" s="239"/>
      <c r="B51" s="272" t="s">
        <v>150</v>
      </c>
      <c r="C51" s="310" t="s">
        <v>0</v>
      </c>
      <c r="D51" s="83">
        <v>1</v>
      </c>
      <c r="E51" s="83">
        <f>E50*D51</f>
        <v>1</v>
      </c>
      <c r="F51" s="196"/>
      <c r="G51" s="197"/>
      <c r="H51" s="196"/>
      <c r="I51" s="196">
        <f>H51*E51</f>
        <v>0</v>
      </c>
      <c r="J51" s="197"/>
      <c r="K51" s="197"/>
      <c r="L51" s="197">
        <f>K51+I51+G51</f>
        <v>0</v>
      </c>
    </row>
    <row r="52" spans="1:12" ht="13.5">
      <c r="A52" s="239"/>
      <c r="B52" s="84" t="s">
        <v>486</v>
      </c>
      <c r="C52" s="198" t="s">
        <v>140</v>
      </c>
      <c r="D52" s="196">
        <v>1</v>
      </c>
      <c r="E52" s="196">
        <f>E50*D52</f>
        <v>1</v>
      </c>
      <c r="F52" s="196"/>
      <c r="G52" s="197">
        <f>F52*E52</f>
        <v>0</v>
      </c>
      <c r="H52" s="196"/>
      <c r="I52" s="196"/>
      <c r="J52" s="197"/>
      <c r="K52" s="197"/>
      <c r="L52" s="197">
        <f>K52+I52+G52</f>
        <v>0</v>
      </c>
    </row>
    <row r="53" spans="1:12" ht="13.5">
      <c r="A53" s="237">
        <v>11</v>
      </c>
      <c r="B53" s="230" t="s">
        <v>307</v>
      </c>
      <c r="C53" s="101" t="s">
        <v>140</v>
      </c>
      <c r="D53" s="101"/>
      <c r="E53" s="195">
        <v>1</v>
      </c>
      <c r="F53" s="196"/>
      <c r="G53" s="196"/>
      <c r="H53" s="196"/>
      <c r="I53" s="196"/>
      <c r="J53" s="196"/>
      <c r="K53" s="196"/>
      <c r="L53" s="196"/>
    </row>
    <row r="54" spans="1:12" ht="13.5">
      <c r="A54" s="239"/>
      <c r="B54" s="272" t="s">
        <v>150</v>
      </c>
      <c r="C54" s="310" t="s">
        <v>0</v>
      </c>
      <c r="D54" s="181">
        <v>1</v>
      </c>
      <c r="E54" s="83">
        <f>E53*D54</f>
        <v>1</v>
      </c>
      <c r="F54" s="196"/>
      <c r="G54" s="197"/>
      <c r="H54" s="196"/>
      <c r="I54" s="196">
        <f>H54*E54</f>
        <v>0</v>
      </c>
      <c r="J54" s="197"/>
      <c r="K54" s="197"/>
      <c r="L54" s="197">
        <f>K54+I54+G54</f>
        <v>0</v>
      </c>
    </row>
    <row r="55" spans="1:12" ht="27">
      <c r="A55" s="239"/>
      <c r="B55" s="259" t="s">
        <v>308</v>
      </c>
      <c r="C55" s="181" t="s">
        <v>212</v>
      </c>
      <c r="D55" s="181">
        <v>1</v>
      </c>
      <c r="E55" s="196">
        <f>E53*D55</f>
        <v>1</v>
      </c>
      <c r="F55" s="196"/>
      <c r="G55" s="196">
        <f>F55*E55</f>
        <v>0</v>
      </c>
      <c r="H55" s="196"/>
      <c r="I55" s="196"/>
      <c r="J55" s="196"/>
      <c r="K55" s="196"/>
      <c r="L55" s="196">
        <f>G55</f>
        <v>0</v>
      </c>
    </row>
    <row r="56" spans="1:12" ht="35.25" customHeight="1">
      <c r="A56" s="359"/>
      <c r="B56" s="616" t="s">
        <v>261</v>
      </c>
      <c r="C56" s="616"/>
      <c r="D56" s="616"/>
      <c r="E56" s="616"/>
      <c r="F56" s="79"/>
      <c r="G56" s="79"/>
      <c r="H56" s="80"/>
      <c r="I56" s="79"/>
      <c r="J56" s="79"/>
      <c r="K56" s="79"/>
      <c r="L56" s="81"/>
    </row>
    <row r="57" spans="1:12" ht="27">
      <c r="A57" s="125">
        <v>1</v>
      </c>
      <c r="B57" s="238" t="s">
        <v>409</v>
      </c>
      <c r="C57" s="280" t="s">
        <v>136</v>
      </c>
      <c r="D57" s="281"/>
      <c r="E57" s="299">
        <v>31.5</v>
      </c>
      <c r="F57" s="282"/>
      <c r="G57" s="282"/>
      <c r="H57" s="186"/>
      <c r="I57" s="186"/>
      <c r="J57" s="186"/>
      <c r="K57" s="186"/>
      <c r="L57" s="282"/>
    </row>
    <row r="58" spans="1:12" ht="13.5">
      <c r="A58" s="231"/>
      <c r="B58" s="221" t="s">
        <v>263</v>
      </c>
      <c r="C58" s="82" t="s">
        <v>169</v>
      </c>
      <c r="D58" s="142"/>
      <c r="E58" s="119">
        <v>1</v>
      </c>
      <c r="F58" s="119"/>
      <c r="G58" s="119"/>
      <c r="H58" s="119"/>
      <c r="I58" s="119"/>
      <c r="J58" s="119"/>
      <c r="K58" s="119">
        <f>J58*E58</f>
        <v>0</v>
      </c>
      <c r="L58" s="144">
        <f>K58+I58+G58</f>
        <v>0</v>
      </c>
    </row>
    <row r="59" spans="1:12" ht="27">
      <c r="A59" s="321">
        <v>2</v>
      </c>
      <c r="B59" s="348" t="s">
        <v>481</v>
      </c>
      <c r="C59" s="305" t="s">
        <v>136</v>
      </c>
      <c r="D59" s="316"/>
      <c r="E59" s="306">
        <v>3.5</v>
      </c>
      <c r="F59" s="307"/>
      <c r="G59" s="307"/>
      <c r="H59" s="307"/>
      <c r="I59" s="307"/>
      <c r="J59" s="307"/>
      <c r="K59" s="307"/>
      <c r="L59" s="306"/>
    </row>
    <row r="60" spans="1:12" ht="13.5">
      <c r="A60" s="345"/>
      <c r="B60" s="344" t="s">
        <v>150</v>
      </c>
      <c r="C60" s="316" t="s">
        <v>0</v>
      </c>
      <c r="D60" s="314">
        <v>1</v>
      </c>
      <c r="E60" s="307">
        <f>E59*D60</f>
        <v>3.5</v>
      </c>
      <c r="F60" s="307"/>
      <c r="G60" s="307"/>
      <c r="H60" s="307"/>
      <c r="I60" s="307">
        <f>H60*E60</f>
        <v>0</v>
      </c>
      <c r="J60" s="307"/>
      <c r="K60" s="307"/>
      <c r="L60" s="307">
        <f>I60+G60</f>
        <v>0</v>
      </c>
    </row>
    <row r="61" spans="1:12" ht="13.5">
      <c r="A61" s="276">
        <v>3</v>
      </c>
      <c r="B61" s="222" t="s">
        <v>175</v>
      </c>
      <c r="C61" s="191" t="s">
        <v>136</v>
      </c>
      <c r="D61" s="192"/>
      <c r="E61" s="193">
        <v>6.2</v>
      </c>
      <c r="F61" s="119"/>
      <c r="G61" s="119"/>
      <c r="H61" s="119"/>
      <c r="I61" s="119"/>
      <c r="J61" s="119"/>
      <c r="K61" s="119"/>
      <c r="L61" s="144"/>
    </row>
    <row r="62" spans="1:12" ht="13.5">
      <c r="A62" s="231"/>
      <c r="B62" s="272" t="s">
        <v>150</v>
      </c>
      <c r="C62" s="316" t="s">
        <v>0</v>
      </c>
      <c r="D62" s="71">
        <v>1</v>
      </c>
      <c r="E62" s="83">
        <f>E61*D62</f>
        <v>6.2</v>
      </c>
      <c r="F62" s="83"/>
      <c r="G62" s="83"/>
      <c r="H62" s="83"/>
      <c r="I62" s="83">
        <f>H62*E62</f>
        <v>0</v>
      </c>
      <c r="J62" s="83"/>
      <c r="K62" s="83"/>
      <c r="L62" s="83">
        <f>K62+I62+G62</f>
        <v>0</v>
      </c>
    </row>
    <row r="63" spans="1:12" ht="13.5">
      <c r="A63" s="231"/>
      <c r="B63" s="221" t="s">
        <v>176</v>
      </c>
      <c r="C63" s="82" t="s">
        <v>136</v>
      </c>
      <c r="D63" s="142">
        <v>1.21</v>
      </c>
      <c r="E63" s="119">
        <f>E61*D63</f>
        <v>7.502</v>
      </c>
      <c r="F63" s="119"/>
      <c r="G63" s="89">
        <f>F63*E63</f>
        <v>0</v>
      </c>
      <c r="H63" s="89"/>
      <c r="I63" s="89"/>
      <c r="J63" s="89"/>
      <c r="K63" s="89"/>
      <c r="L63" s="83">
        <f>G63</f>
        <v>0</v>
      </c>
    </row>
    <row r="64" spans="1:12" ht="13.5">
      <c r="A64" s="232">
        <v>4</v>
      </c>
      <c r="B64" s="238" t="s">
        <v>243</v>
      </c>
      <c r="C64" s="194" t="s">
        <v>124</v>
      </c>
      <c r="D64" s="194"/>
      <c r="E64" s="195">
        <v>40</v>
      </c>
      <c r="F64" s="235"/>
      <c r="G64" s="196"/>
      <c r="H64" s="228"/>
      <c r="I64" s="228"/>
      <c r="J64" s="228"/>
      <c r="K64" s="228"/>
      <c r="L64" s="228"/>
    </row>
    <row r="65" spans="1:12" ht="13.5">
      <c r="A65" s="234"/>
      <c r="B65" s="344" t="s">
        <v>150</v>
      </c>
      <c r="C65" s="310" t="s">
        <v>0</v>
      </c>
      <c r="D65" s="181">
        <v>1</v>
      </c>
      <c r="E65" s="196">
        <f>E64*D65</f>
        <v>40</v>
      </c>
      <c r="F65" s="235"/>
      <c r="G65" s="197"/>
      <c r="H65" s="233"/>
      <c r="I65" s="233">
        <f>H65*E65</f>
        <v>0</v>
      </c>
      <c r="J65" s="236"/>
      <c r="K65" s="236"/>
      <c r="L65" s="233">
        <f>K65+I65+G65</f>
        <v>0</v>
      </c>
    </row>
    <row r="66" spans="1:12" ht="13.5">
      <c r="A66" s="234"/>
      <c r="B66" s="84" t="s">
        <v>482</v>
      </c>
      <c r="C66" s="198" t="s">
        <v>124</v>
      </c>
      <c r="D66" s="198">
        <v>0.937</v>
      </c>
      <c r="E66" s="196">
        <f>E64*D66</f>
        <v>37.480000000000004</v>
      </c>
      <c r="F66" s="196"/>
      <c r="G66" s="197">
        <f>F66*E66</f>
        <v>0</v>
      </c>
      <c r="H66" s="233"/>
      <c r="I66" s="233"/>
      <c r="J66" s="236"/>
      <c r="K66" s="236"/>
      <c r="L66" s="233">
        <f>K66+I66+G66</f>
        <v>0</v>
      </c>
    </row>
    <row r="67" spans="1:12" ht="27">
      <c r="A67" s="204">
        <v>5</v>
      </c>
      <c r="B67" s="230" t="s">
        <v>264</v>
      </c>
      <c r="C67" s="101" t="s">
        <v>124</v>
      </c>
      <c r="D67" s="101"/>
      <c r="E67" s="121">
        <v>50</v>
      </c>
      <c r="F67" s="196"/>
      <c r="G67" s="197"/>
      <c r="H67" s="196"/>
      <c r="I67" s="196"/>
      <c r="J67" s="197"/>
      <c r="K67" s="197"/>
      <c r="L67" s="196"/>
    </row>
    <row r="68" spans="1:12" ht="13.5">
      <c r="A68" s="234"/>
      <c r="B68" s="344" t="s">
        <v>150</v>
      </c>
      <c r="C68" s="310" t="s">
        <v>0</v>
      </c>
      <c r="D68" s="198">
        <v>1</v>
      </c>
      <c r="E68" s="196">
        <f>E67*D68</f>
        <v>50</v>
      </c>
      <c r="F68" s="196"/>
      <c r="G68" s="197"/>
      <c r="H68" s="196"/>
      <c r="I68" s="196">
        <f>H68*E68</f>
        <v>0</v>
      </c>
      <c r="J68" s="197"/>
      <c r="K68" s="197"/>
      <c r="L68" s="197">
        <f>K68+I68+G68</f>
        <v>0</v>
      </c>
    </row>
    <row r="69" spans="1:12" ht="13.5">
      <c r="A69" s="234"/>
      <c r="B69" s="84" t="s">
        <v>483</v>
      </c>
      <c r="C69" s="198" t="s">
        <v>124</v>
      </c>
      <c r="D69" s="181">
        <v>1</v>
      </c>
      <c r="E69" s="196">
        <f>E67*D69</f>
        <v>50</v>
      </c>
      <c r="F69" s="196"/>
      <c r="G69" s="197">
        <f>F69*E69</f>
        <v>0</v>
      </c>
      <c r="H69" s="196"/>
      <c r="I69" s="196"/>
      <c r="J69" s="197"/>
      <c r="K69" s="197"/>
      <c r="L69" s="197">
        <f>K69+I69+G69</f>
        <v>0</v>
      </c>
    </row>
    <row r="70" spans="1:12" ht="14.25" customHeight="1">
      <c r="A70" s="125">
        <v>6</v>
      </c>
      <c r="B70" s="92" t="s">
        <v>265</v>
      </c>
      <c r="C70" s="143" t="s">
        <v>140</v>
      </c>
      <c r="D70" s="132"/>
      <c r="E70" s="121">
        <v>2</v>
      </c>
      <c r="F70" s="89"/>
      <c r="G70" s="89"/>
      <c r="H70" s="89"/>
      <c r="I70" s="89"/>
      <c r="J70" s="89"/>
      <c r="K70" s="89"/>
      <c r="L70" s="89"/>
    </row>
    <row r="71" spans="1:12" ht="14.25" customHeight="1">
      <c r="A71" s="231"/>
      <c r="B71" s="272" t="s">
        <v>150</v>
      </c>
      <c r="C71" s="316" t="s">
        <v>0</v>
      </c>
      <c r="D71" s="71">
        <v>1</v>
      </c>
      <c r="E71" s="83">
        <f>E70*D71</f>
        <v>2</v>
      </c>
      <c r="F71" s="83"/>
      <c r="G71" s="83"/>
      <c r="H71" s="83"/>
      <c r="I71" s="83">
        <f>H71*E71</f>
        <v>0</v>
      </c>
      <c r="J71" s="83"/>
      <c r="K71" s="83"/>
      <c r="L71" s="83">
        <f>K71+I71+G71</f>
        <v>0</v>
      </c>
    </row>
    <row r="72" spans="1:12" ht="14.25" customHeight="1">
      <c r="A72" s="231"/>
      <c r="B72" s="272" t="s">
        <v>174</v>
      </c>
      <c r="C72" s="316" t="s">
        <v>0</v>
      </c>
      <c r="D72" s="71" t="s">
        <v>169</v>
      </c>
      <c r="E72" s="83">
        <v>1</v>
      </c>
      <c r="F72" s="83"/>
      <c r="G72" s="83"/>
      <c r="H72" s="83"/>
      <c r="I72" s="83"/>
      <c r="J72" s="83"/>
      <c r="K72" s="83">
        <f>J72*E72</f>
        <v>0</v>
      </c>
      <c r="L72" s="83">
        <f>K72+I72+G72</f>
        <v>0</v>
      </c>
    </row>
    <row r="73" spans="1:12" ht="14.25" customHeight="1">
      <c r="A73" s="231"/>
      <c r="B73" s="206" t="s">
        <v>167</v>
      </c>
      <c r="C73" s="87" t="s">
        <v>140</v>
      </c>
      <c r="D73" s="88">
        <v>1</v>
      </c>
      <c r="E73" s="89">
        <f>E70*D73</f>
        <v>2</v>
      </c>
      <c r="F73" s="89"/>
      <c r="G73" s="89">
        <f>F73*E73</f>
        <v>0</v>
      </c>
      <c r="H73" s="89"/>
      <c r="I73" s="89"/>
      <c r="J73" s="89"/>
      <c r="K73" s="89"/>
      <c r="L73" s="83">
        <f>K73+I73+G73</f>
        <v>0</v>
      </c>
    </row>
    <row r="74" spans="1:12" ht="14.25" customHeight="1">
      <c r="A74" s="231"/>
      <c r="B74" s="206" t="s">
        <v>266</v>
      </c>
      <c r="C74" s="87" t="s">
        <v>140</v>
      </c>
      <c r="D74" s="88">
        <v>1</v>
      </c>
      <c r="E74" s="89">
        <f>E70*D74</f>
        <v>2</v>
      </c>
      <c r="F74" s="89"/>
      <c r="G74" s="89">
        <f>F74*E74</f>
        <v>0</v>
      </c>
      <c r="H74" s="89"/>
      <c r="I74" s="89"/>
      <c r="J74" s="89"/>
      <c r="K74" s="89"/>
      <c r="L74" s="83">
        <f>K74+I74+G74</f>
        <v>0</v>
      </c>
    </row>
    <row r="75" spans="1:12" ht="14.25" customHeight="1">
      <c r="A75" s="231"/>
      <c r="B75" s="221" t="s">
        <v>168</v>
      </c>
      <c r="C75" s="82" t="s">
        <v>140</v>
      </c>
      <c r="D75" s="142">
        <v>1</v>
      </c>
      <c r="E75" s="119">
        <f>E70*D75</f>
        <v>2</v>
      </c>
      <c r="F75" s="119"/>
      <c r="G75" s="89">
        <f>F75*E75</f>
        <v>0</v>
      </c>
      <c r="H75" s="119"/>
      <c r="I75" s="119"/>
      <c r="J75" s="119"/>
      <c r="K75" s="119"/>
      <c r="L75" s="144">
        <f>K75+I75+G75</f>
        <v>0</v>
      </c>
    </row>
    <row r="76" spans="1:12" ht="14.25" customHeight="1">
      <c r="A76" s="237">
        <v>7</v>
      </c>
      <c r="B76" s="252" t="s">
        <v>275</v>
      </c>
      <c r="C76" s="194" t="s">
        <v>136</v>
      </c>
      <c r="D76" s="194"/>
      <c r="E76" s="195">
        <v>26</v>
      </c>
      <c r="F76" s="196"/>
      <c r="G76" s="196"/>
      <c r="H76" s="196"/>
      <c r="I76" s="196"/>
      <c r="J76" s="196"/>
      <c r="K76" s="196"/>
      <c r="L76" s="196"/>
    </row>
    <row r="77" spans="1:12" ht="13.5">
      <c r="A77" s="239"/>
      <c r="B77" s="272" t="s">
        <v>150</v>
      </c>
      <c r="C77" s="310" t="s">
        <v>0</v>
      </c>
      <c r="D77" s="196">
        <v>1</v>
      </c>
      <c r="E77" s="196">
        <f>E76*D77</f>
        <v>26</v>
      </c>
      <c r="F77" s="196"/>
      <c r="G77" s="196"/>
      <c r="H77" s="196"/>
      <c r="I77" s="196">
        <f>H77*E77</f>
        <v>0</v>
      </c>
      <c r="J77" s="196"/>
      <c r="K77" s="196"/>
      <c r="L77" s="196">
        <f>I77</f>
        <v>0</v>
      </c>
    </row>
    <row r="78" spans="1:12" ht="27">
      <c r="A78" s="237">
        <v>8</v>
      </c>
      <c r="B78" s="283" t="s">
        <v>484</v>
      </c>
      <c r="C78" s="194" t="s">
        <v>136</v>
      </c>
      <c r="D78" s="195"/>
      <c r="E78" s="195">
        <v>8.1</v>
      </c>
      <c r="F78" s="196"/>
      <c r="G78" s="196"/>
      <c r="H78" s="196"/>
      <c r="I78" s="196"/>
      <c r="J78" s="196"/>
      <c r="K78" s="196"/>
      <c r="L78" s="196"/>
    </row>
    <row r="79" spans="1:12" ht="13.5">
      <c r="A79" s="239"/>
      <c r="B79" s="272" t="s">
        <v>150</v>
      </c>
      <c r="C79" s="310" t="s">
        <v>0</v>
      </c>
      <c r="D79" s="196">
        <v>1</v>
      </c>
      <c r="E79" s="196">
        <f>E78*D79</f>
        <v>8.1</v>
      </c>
      <c r="F79" s="196"/>
      <c r="G79" s="196"/>
      <c r="H79" s="196"/>
      <c r="I79" s="196">
        <f>H79*E79</f>
        <v>0</v>
      </c>
      <c r="J79" s="196"/>
      <c r="K79" s="196"/>
      <c r="L79" s="196">
        <f>I79</f>
        <v>0</v>
      </c>
    </row>
    <row r="80" spans="1:13" ht="27">
      <c r="A80" s="242"/>
      <c r="B80" s="272" t="s">
        <v>317</v>
      </c>
      <c r="C80" s="198" t="s">
        <v>129</v>
      </c>
      <c r="D80" s="196">
        <v>1.75</v>
      </c>
      <c r="E80" s="196">
        <f>E78*D80</f>
        <v>14.174999999999999</v>
      </c>
      <c r="F80" s="196"/>
      <c r="G80" s="196"/>
      <c r="H80" s="196"/>
      <c r="I80" s="196"/>
      <c r="J80" s="196"/>
      <c r="K80" s="196">
        <f>J80*E80</f>
        <v>0</v>
      </c>
      <c r="L80" s="196">
        <f>K80</f>
        <v>0</v>
      </c>
      <c r="M80" s="107"/>
    </row>
    <row r="81" spans="1:12" ht="27">
      <c r="A81" s="125">
        <v>9</v>
      </c>
      <c r="B81" s="278" t="s">
        <v>279</v>
      </c>
      <c r="C81" s="257" t="s">
        <v>140</v>
      </c>
      <c r="D81" s="258"/>
      <c r="E81" s="258">
        <v>1</v>
      </c>
      <c r="F81" s="198"/>
      <c r="G81" s="198"/>
      <c r="H81" s="198"/>
      <c r="I81" s="198"/>
      <c r="J81" s="198"/>
      <c r="K81" s="198"/>
      <c r="L81" s="196"/>
    </row>
    <row r="82" spans="1:12" ht="13.5">
      <c r="A82" s="231"/>
      <c r="B82" s="272" t="s">
        <v>150</v>
      </c>
      <c r="C82" s="316" t="s">
        <v>0</v>
      </c>
      <c r="D82" s="73">
        <v>1</v>
      </c>
      <c r="E82" s="83">
        <f>E81*D82</f>
        <v>1</v>
      </c>
      <c r="F82" s="83"/>
      <c r="G82" s="83"/>
      <c r="H82" s="83"/>
      <c r="I82" s="83">
        <f>H82*E82</f>
        <v>0</v>
      </c>
      <c r="J82" s="83"/>
      <c r="K82" s="83"/>
      <c r="L82" s="83">
        <f>K82+I82+G82</f>
        <v>0</v>
      </c>
    </row>
    <row r="83" spans="1:12" ht="13.5">
      <c r="A83" s="231"/>
      <c r="B83" s="255" t="s">
        <v>278</v>
      </c>
      <c r="C83" s="254" t="s">
        <v>0</v>
      </c>
      <c r="D83" s="256">
        <v>1</v>
      </c>
      <c r="E83" s="256">
        <f>E81*D83</f>
        <v>1</v>
      </c>
      <c r="F83" s="254"/>
      <c r="G83" s="254">
        <f>F83*E83</f>
        <v>0</v>
      </c>
      <c r="H83" s="254"/>
      <c r="I83" s="254"/>
      <c r="J83" s="254"/>
      <c r="K83" s="254"/>
      <c r="L83" s="256">
        <f>G83</f>
        <v>0</v>
      </c>
    </row>
    <row r="84" spans="1:12" ht="13.5">
      <c r="A84" s="267"/>
      <c r="B84" s="97" t="s">
        <v>5</v>
      </c>
      <c r="C84" s="96"/>
      <c r="D84" s="59"/>
      <c r="E84" s="308"/>
      <c r="F84" s="309"/>
      <c r="G84" s="309">
        <f>SUM(G13:G83)</f>
        <v>0</v>
      </c>
      <c r="H84" s="309"/>
      <c r="I84" s="309"/>
      <c r="J84" s="309"/>
      <c r="K84" s="309"/>
      <c r="L84" s="306">
        <f>SUM(L14:L83)</f>
        <v>0</v>
      </c>
    </row>
    <row r="85" spans="1:12" ht="13.5">
      <c r="A85" s="94"/>
      <c r="B85" s="95" t="s">
        <v>131</v>
      </c>
      <c r="C85" s="96">
        <v>0.05</v>
      </c>
      <c r="D85" s="59"/>
      <c r="E85" s="308"/>
      <c r="F85" s="309"/>
      <c r="G85" s="309"/>
      <c r="H85" s="309"/>
      <c r="I85" s="309"/>
      <c r="J85" s="309"/>
      <c r="K85" s="309"/>
      <c r="L85" s="307">
        <f>G84*C85</f>
        <v>0</v>
      </c>
    </row>
    <row r="86" spans="1:12" ht="13.5">
      <c r="A86" s="94"/>
      <c r="B86" s="97" t="s">
        <v>5</v>
      </c>
      <c r="C86" s="96"/>
      <c r="D86" s="59"/>
      <c r="E86" s="308"/>
      <c r="F86" s="309"/>
      <c r="G86" s="309"/>
      <c r="H86" s="309"/>
      <c r="I86" s="309"/>
      <c r="J86" s="309"/>
      <c r="K86" s="309"/>
      <c r="L86" s="307">
        <f>L85+L84</f>
        <v>0</v>
      </c>
    </row>
    <row r="87" spans="1:12" ht="13.5">
      <c r="A87" s="63"/>
      <c r="B87" s="98" t="s">
        <v>132</v>
      </c>
      <c r="C87" s="62">
        <v>0.1</v>
      </c>
      <c r="D87" s="59"/>
      <c r="E87" s="308"/>
      <c r="F87" s="309"/>
      <c r="G87" s="309"/>
      <c r="H87" s="309"/>
      <c r="I87" s="309"/>
      <c r="J87" s="309"/>
      <c r="K87" s="309"/>
      <c r="L87" s="307">
        <f>L86*C87</f>
        <v>0</v>
      </c>
    </row>
    <row r="88" spans="1:12" ht="13.5">
      <c r="A88" s="63"/>
      <c r="B88" s="99" t="s">
        <v>122</v>
      </c>
      <c r="C88" s="62"/>
      <c r="D88" s="59"/>
      <c r="E88" s="308"/>
      <c r="F88" s="309"/>
      <c r="G88" s="309"/>
      <c r="H88" s="309"/>
      <c r="I88" s="309"/>
      <c r="J88" s="309"/>
      <c r="K88" s="309"/>
      <c r="L88" s="307">
        <f>L87+L86</f>
        <v>0</v>
      </c>
    </row>
    <row r="89" spans="1:12" ht="13.5">
      <c r="A89" s="100"/>
      <c r="B89" s="95" t="s">
        <v>133</v>
      </c>
      <c r="C89" s="96">
        <v>0.08</v>
      </c>
      <c r="D89" s="101"/>
      <c r="E89" s="102"/>
      <c r="F89" s="95"/>
      <c r="G89" s="93"/>
      <c r="H89" s="93"/>
      <c r="I89" s="93"/>
      <c r="J89" s="103"/>
      <c r="K89" s="103"/>
      <c r="L89" s="89">
        <f>L88*C89</f>
        <v>0</v>
      </c>
    </row>
    <row r="90" spans="2:12" ht="13.5">
      <c r="B90" s="97" t="s">
        <v>5</v>
      </c>
      <c r="C90" s="96"/>
      <c r="D90" s="101"/>
      <c r="E90" s="102"/>
      <c r="F90" s="95"/>
      <c r="G90" s="93"/>
      <c r="H90" s="93"/>
      <c r="I90" s="93"/>
      <c r="J90" s="103"/>
      <c r="K90" s="103"/>
      <c r="L90" s="89">
        <f>L89+L88</f>
        <v>0</v>
      </c>
    </row>
    <row r="91" spans="2:12" ht="13.5">
      <c r="B91" s="95" t="s">
        <v>120</v>
      </c>
      <c r="C91" s="96">
        <v>0.05</v>
      </c>
      <c r="D91" s="101"/>
      <c r="E91" s="102"/>
      <c r="F91" s="95"/>
      <c r="G91" s="93"/>
      <c r="H91" s="93"/>
      <c r="I91" s="93"/>
      <c r="J91" s="103"/>
      <c r="K91" s="103"/>
      <c r="L91" s="89">
        <f>L90*C91</f>
        <v>0</v>
      </c>
    </row>
    <row r="92" spans="2:12" ht="13.5">
      <c r="B92" s="97" t="s">
        <v>5</v>
      </c>
      <c r="C92" s="96"/>
      <c r="D92" s="101"/>
      <c r="E92" s="102"/>
      <c r="F92" s="95"/>
      <c r="G92" s="93"/>
      <c r="H92" s="93"/>
      <c r="I92" s="93"/>
      <c r="J92" s="103"/>
      <c r="K92" s="103"/>
      <c r="L92" s="89">
        <f>L91+L90</f>
        <v>0</v>
      </c>
    </row>
    <row r="93" spans="2:12" ht="13.5">
      <c r="B93" s="95" t="s">
        <v>134</v>
      </c>
      <c r="C93" s="96">
        <v>0.18</v>
      </c>
      <c r="D93" s="101"/>
      <c r="E93" s="102"/>
      <c r="F93" s="95"/>
      <c r="G93" s="93"/>
      <c r="H93" s="93"/>
      <c r="I93" s="93"/>
      <c r="J93" s="103"/>
      <c r="K93" s="103"/>
      <c r="L93" s="89">
        <f>L92*C93</f>
        <v>0</v>
      </c>
    </row>
    <row r="94" spans="2:12" ht="13.5">
      <c r="B94" s="97" t="s">
        <v>149</v>
      </c>
      <c r="C94" s="104"/>
      <c r="D94" s="104"/>
      <c r="E94" s="104"/>
      <c r="F94" s="104"/>
      <c r="G94" s="105"/>
      <c r="H94" s="105"/>
      <c r="I94" s="105"/>
      <c r="J94" s="105"/>
      <c r="K94" s="105"/>
      <c r="L94" s="312">
        <f>L93+L92</f>
        <v>0</v>
      </c>
    </row>
  </sheetData>
  <sheetProtection/>
  <mergeCells count="8">
    <mergeCell ref="B56:E56"/>
    <mergeCell ref="L10:L11"/>
    <mergeCell ref="B13:E13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25">
      <selection activeCell="J17" sqref="J17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9" ht="18" customHeight="1">
      <c r="B2" s="64" t="s">
        <v>410</v>
      </c>
      <c r="C2" s="64"/>
      <c r="D2" s="64"/>
      <c r="E2" s="273"/>
      <c r="F2" s="273"/>
      <c r="G2" s="273"/>
      <c r="H2" s="147"/>
      <c r="I2" s="66"/>
    </row>
    <row r="3" spans="2:9" ht="16.5" customHeight="1">
      <c r="B3" s="64" t="s">
        <v>312</v>
      </c>
      <c r="C3" s="64"/>
      <c r="D3" s="64"/>
      <c r="E3" s="273"/>
      <c r="F3" s="273"/>
      <c r="G3" s="273"/>
      <c r="H3" s="147"/>
      <c r="I3" s="66"/>
    </row>
    <row r="4" spans="2:9" ht="16.5" customHeight="1">
      <c r="B4" s="147"/>
      <c r="C4" s="147"/>
      <c r="D4" s="147"/>
      <c r="E4" s="147"/>
      <c r="F4" s="147"/>
      <c r="G4" s="147"/>
      <c r="H4" s="147"/>
      <c r="I4" s="66"/>
    </row>
    <row r="5" spans="2:9" ht="21" customHeight="1">
      <c r="B5" s="66"/>
      <c r="C5" s="64" t="s">
        <v>514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493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2:9" ht="15.75" customHeight="1">
      <c r="B8" s="66" t="s">
        <v>125</v>
      </c>
      <c r="C8" s="66"/>
      <c r="D8" s="66"/>
      <c r="E8" s="66"/>
      <c r="F8" s="66"/>
      <c r="G8" s="66"/>
      <c r="H8" s="66"/>
      <c r="I8" s="66"/>
    </row>
    <row r="9" spans="1:9" ht="13.5">
      <c r="A9" s="69"/>
      <c r="B9" s="69"/>
      <c r="C9" s="69"/>
      <c r="D9" s="69"/>
      <c r="E9" s="69"/>
      <c r="F9" s="69"/>
      <c r="G9" s="69"/>
      <c r="H9" s="69"/>
      <c r="I9" s="69"/>
    </row>
    <row r="10" spans="1:9" ht="42.75" customHeight="1">
      <c r="A10" s="632" t="s">
        <v>494</v>
      </c>
      <c r="B10" s="632" t="s">
        <v>495</v>
      </c>
      <c r="C10" s="632" t="s">
        <v>496</v>
      </c>
      <c r="D10" s="632" t="s">
        <v>497</v>
      </c>
      <c r="E10" s="634" t="s">
        <v>3</v>
      </c>
      <c r="F10" s="634"/>
      <c r="G10" s="635" t="s">
        <v>498</v>
      </c>
      <c r="H10" s="636"/>
      <c r="I10" s="632" t="s">
        <v>5</v>
      </c>
    </row>
    <row r="11" spans="1:9" ht="51" customHeight="1">
      <c r="A11" s="633"/>
      <c r="B11" s="633"/>
      <c r="C11" s="633"/>
      <c r="D11" s="633"/>
      <c r="E11" s="508" t="s">
        <v>499</v>
      </c>
      <c r="F11" s="508" t="s">
        <v>6</v>
      </c>
      <c r="G11" s="508" t="s">
        <v>499</v>
      </c>
      <c r="H11" s="508" t="s">
        <v>6</v>
      </c>
      <c r="I11" s="633"/>
    </row>
    <row r="12" spans="1:9" ht="15" customHeight="1">
      <c r="A12" s="509">
        <v>1</v>
      </c>
      <c r="B12" s="520" t="s">
        <v>516</v>
      </c>
      <c r="C12" s="509" t="s">
        <v>206</v>
      </c>
      <c r="D12" s="509">
        <v>1</v>
      </c>
      <c r="E12" s="511"/>
      <c r="F12" s="511">
        <f>D12*E12</f>
        <v>0</v>
      </c>
      <c r="G12" s="511"/>
      <c r="H12" s="511">
        <f>G12*D12</f>
        <v>0</v>
      </c>
      <c r="I12" s="511">
        <f>H12+F12</f>
        <v>0</v>
      </c>
    </row>
    <row r="13" spans="1:9" ht="15" customHeight="1">
      <c r="A13" s="509">
        <v>2</v>
      </c>
      <c r="B13" s="510" t="s">
        <v>500</v>
      </c>
      <c r="C13" s="509" t="s">
        <v>206</v>
      </c>
      <c r="D13" s="509">
        <v>2</v>
      </c>
      <c r="E13" s="511"/>
      <c r="F13" s="511">
        <f>D13*E13</f>
        <v>0</v>
      </c>
      <c r="G13" s="511"/>
      <c r="H13" s="511">
        <f>G13*D13</f>
        <v>0</v>
      </c>
      <c r="I13" s="511">
        <f>H13+F13</f>
        <v>0</v>
      </c>
    </row>
    <row r="14" spans="1:9" ht="15" customHeight="1">
      <c r="A14" s="509">
        <v>3</v>
      </c>
      <c r="B14" s="510" t="s">
        <v>501</v>
      </c>
      <c r="C14" s="509" t="s">
        <v>206</v>
      </c>
      <c r="D14" s="509">
        <v>1</v>
      </c>
      <c r="E14" s="511"/>
      <c r="F14" s="511">
        <f aca="true" t="shared" si="0" ref="F14:F26">D14*E14</f>
        <v>0</v>
      </c>
      <c r="G14" s="511"/>
      <c r="H14" s="511">
        <f aca="true" t="shared" si="1" ref="H14:H24">G14*D14</f>
        <v>0</v>
      </c>
      <c r="I14" s="511">
        <f aca="true" t="shared" si="2" ref="I14:I26">H14+F14</f>
        <v>0</v>
      </c>
    </row>
    <row r="15" spans="1:9" ht="15" customHeight="1">
      <c r="A15" s="509">
        <v>4</v>
      </c>
      <c r="B15" s="510" t="s">
        <v>502</v>
      </c>
      <c r="C15" s="509" t="s">
        <v>124</v>
      </c>
      <c r="D15" s="509">
        <v>20</v>
      </c>
      <c r="E15" s="511"/>
      <c r="F15" s="511">
        <f t="shared" si="0"/>
        <v>0</v>
      </c>
      <c r="G15" s="511"/>
      <c r="H15" s="511">
        <f t="shared" si="1"/>
        <v>0</v>
      </c>
      <c r="I15" s="511">
        <f t="shared" si="2"/>
        <v>0</v>
      </c>
    </row>
    <row r="16" spans="1:9" ht="15" customHeight="1">
      <c r="A16" s="509">
        <v>5</v>
      </c>
      <c r="B16" s="510" t="s">
        <v>503</v>
      </c>
      <c r="C16" s="509" t="s">
        <v>124</v>
      </c>
      <c r="D16" s="509">
        <v>20</v>
      </c>
      <c r="E16" s="511"/>
      <c r="F16" s="511">
        <f t="shared" si="0"/>
        <v>0</v>
      </c>
      <c r="G16" s="511"/>
      <c r="H16" s="511">
        <f t="shared" si="1"/>
        <v>0</v>
      </c>
      <c r="I16" s="511">
        <f t="shared" si="2"/>
        <v>0</v>
      </c>
    </row>
    <row r="17" spans="1:9" ht="15" customHeight="1">
      <c r="A17" s="509">
        <v>6</v>
      </c>
      <c r="B17" s="510" t="s">
        <v>504</v>
      </c>
      <c r="C17" s="509" t="s">
        <v>124</v>
      </c>
      <c r="D17" s="509">
        <v>3</v>
      </c>
      <c r="E17" s="511"/>
      <c r="F17" s="511">
        <f t="shared" si="0"/>
        <v>0</v>
      </c>
      <c r="G17" s="511"/>
      <c r="H17" s="511">
        <f t="shared" si="1"/>
        <v>0</v>
      </c>
      <c r="I17" s="511">
        <f t="shared" si="2"/>
        <v>0</v>
      </c>
    </row>
    <row r="18" spans="1:9" ht="15" customHeight="1">
      <c r="A18" s="509">
        <v>7</v>
      </c>
      <c r="B18" s="510" t="s">
        <v>505</v>
      </c>
      <c r="C18" s="509" t="s">
        <v>124</v>
      </c>
      <c r="D18" s="509">
        <v>6</v>
      </c>
      <c r="E18" s="511"/>
      <c r="F18" s="511">
        <f t="shared" si="0"/>
        <v>0</v>
      </c>
      <c r="G18" s="511"/>
      <c r="H18" s="511">
        <f t="shared" si="1"/>
        <v>0</v>
      </c>
      <c r="I18" s="511">
        <f t="shared" si="2"/>
        <v>0</v>
      </c>
    </row>
    <row r="19" spans="1:9" ht="15" customHeight="1">
      <c r="A19" s="509">
        <v>8</v>
      </c>
      <c r="B19" s="510" t="s">
        <v>506</v>
      </c>
      <c r="C19" s="509" t="s">
        <v>124</v>
      </c>
      <c r="D19" s="509">
        <v>8</v>
      </c>
      <c r="E19" s="511"/>
      <c r="F19" s="511">
        <f t="shared" si="0"/>
        <v>0</v>
      </c>
      <c r="G19" s="511"/>
      <c r="H19" s="511">
        <f t="shared" si="1"/>
        <v>0</v>
      </c>
      <c r="I19" s="511">
        <f t="shared" si="2"/>
        <v>0</v>
      </c>
    </row>
    <row r="20" spans="1:9" ht="15" customHeight="1">
      <c r="A20" s="509">
        <v>9</v>
      </c>
      <c r="B20" s="510" t="s">
        <v>507</v>
      </c>
      <c r="C20" s="509" t="s">
        <v>124</v>
      </c>
      <c r="D20" s="509">
        <v>16</v>
      </c>
      <c r="E20" s="511"/>
      <c r="F20" s="511">
        <f t="shared" si="0"/>
        <v>0</v>
      </c>
      <c r="G20" s="511"/>
      <c r="H20" s="511">
        <f t="shared" si="1"/>
        <v>0</v>
      </c>
      <c r="I20" s="511">
        <f t="shared" si="2"/>
        <v>0</v>
      </c>
    </row>
    <row r="21" spans="1:9" ht="15" customHeight="1">
      <c r="A21" s="509">
        <v>10</v>
      </c>
      <c r="B21" s="510" t="s">
        <v>508</v>
      </c>
      <c r="C21" s="509" t="s">
        <v>124</v>
      </c>
      <c r="D21" s="509">
        <v>16</v>
      </c>
      <c r="E21" s="511"/>
      <c r="F21" s="511">
        <f t="shared" si="0"/>
        <v>0</v>
      </c>
      <c r="G21" s="511"/>
      <c r="H21" s="511">
        <f t="shared" si="1"/>
        <v>0</v>
      </c>
      <c r="I21" s="511">
        <f t="shared" si="2"/>
        <v>0</v>
      </c>
    </row>
    <row r="22" spans="1:9" ht="15" customHeight="1">
      <c r="A22" s="509">
        <v>11</v>
      </c>
      <c r="B22" s="510" t="s">
        <v>509</v>
      </c>
      <c r="C22" s="509" t="s">
        <v>124</v>
      </c>
      <c r="D22" s="509">
        <v>4</v>
      </c>
      <c r="E22" s="511"/>
      <c r="F22" s="511">
        <f t="shared" si="0"/>
        <v>0</v>
      </c>
      <c r="G22" s="511"/>
      <c r="H22" s="511">
        <f t="shared" si="1"/>
        <v>0</v>
      </c>
      <c r="I22" s="511">
        <f t="shared" si="2"/>
        <v>0</v>
      </c>
    </row>
    <row r="23" spans="1:9" ht="15" customHeight="1">
      <c r="A23" s="509">
        <v>12</v>
      </c>
      <c r="B23" s="510" t="s">
        <v>510</v>
      </c>
      <c r="C23" s="509" t="s">
        <v>206</v>
      </c>
      <c r="D23" s="509">
        <v>2</v>
      </c>
      <c r="E23" s="511"/>
      <c r="F23" s="511">
        <f t="shared" si="0"/>
        <v>0</v>
      </c>
      <c r="G23" s="511"/>
      <c r="H23" s="511">
        <f t="shared" si="1"/>
        <v>0</v>
      </c>
      <c r="I23" s="511">
        <f t="shared" si="2"/>
        <v>0</v>
      </c>
    </row>
    <row r="24" spans="1:9" ht="15" customHeight="1">
      <c r="A24" s="509">
        <v>13</v>
      </c>
      <c r="B24" s="510" t="s">
        <v>511</v>
      </c>
      <c r="C24" s="509" t="s">
        <v>124</v>
      </c>
      <c r="D24" s="509">
        <v>25</v>
      </c>
      <c r="E24" s="511"/>
      <c r="F24" s="511">
        <f t="shared" si="0"/>
        <v>0</v>
      </c>
      <c r="G24" s="511"/>
      <c r="H24" s="511">
        <f t="shared" si="1"/>
        <v>0</v>
      </c>
      <c r="I24" s="511">
        <f t="shared" si="2"/>
        <v>0</v>
      </c>
    </row>
    <row r="25" spans="1:9" ht="15" customHeight="1">
      <c r="A25" s="509">
        <v>14</v>
      </c>
      <c r="B25" s="510" t="s">
        <v>375</v>
      </c>
      <c r="C25" s="512">
        <v>0.4</v>
      </c>
      <c r="D25" s="509"/>
      <c r="E25" s="511"/>
      <c r="F25" s="511">
        <f>F24*C25</f>
        <v>0</v>
      </c>
      <c r="G25" s="511"/>
      <c r="H25" s="511">
        <f>H24*C25</f>
        <v>0</v>
      </c>
      <c r="I25" s="511">
        <f t="shared" si="2"/>
        <v>0</v>
      </c>
    </row>
    <row r="26" spans="1:9" ht="15" customHeight="1">
      <c r="A26" s="509">
        <v>15</v>
      </c>
      <c r="B26" s="510" t="s">
        <v>512</v>
      </c>
      <c r="C26" s="509" t="s">
        <v>206</v>
      </c>
      <c r="D26" s="509">
        <v>1</v>
      </c>
      <c r="E26" s="511"/>
      <c r="F26" s="511">
        <f t="shared" si="0"/>
        <v>0</v>
      </c>
      <c r="G26" s="511"/>
      <c r="H26" s="511"/>
      <c r="I26" s="511">
        <f t="shared" si="2"/>
        <v>0</v>
      </c>
    </row>
    <row r="27" spans="1:9" ht="15" customHeight="1">
      <c r="A27" s="509"/>
      <c r="B27" s="513" t="s">
        <v>5</v>
      </c>
      <c r="C27" s="509"/>
      <c r="D27" s="509"/>
      <c r="E27" s="509"/>
      <c r="F27" s="514">
        <f>SUM(F12:F26)</f>
        <v>0</v>
      </c>
      <c r="G27" s="511"/>
      <c r="H27" s="514">
        <f>SUM(H12:H26)</f>
        <v>0</v>
      </c>
      <c r="I27" s="514">
        <f>SUM(I12:I26)</f>
        <v>0</v>
      </c>
    </row>
    <row r="28" spans="1:9" ht="15" customHeight="1">
      <c r="A28" s="509"/>
      <c r="B28" s="515" t="s">
        <v>417</v>
      </c>
      <c r="C28" s="516">
        <v>0.05</v>
      </c>
      <c r="D28" s="517"/>
      <c r="E28" s="517"/>
      <c r="F28" s="518"/>
      <c r="G28" s="519"/>
      <c r="H28" s="518"/>
      <c r="I28" s="519">
        <f>I27*C28</f>
        <v>0</v>
      </c>
    </row>
    <row r="29" spans="1:9" ht="15" customHeight="1">
      <c r="A29" s="509"/>
      <c r="B29" s="513" t="s">
        <v>5</v>
      </c>
      <c r="C29" s="517"/>
      <c r="D29" s="517"/>
      <c r="E29" s="517"/>
      <c r="F29" s="518"/>
      <c r="G29" s="519"/>
      <c r="H29" s="518"/>
      <c r="I29" s="519">
        <f>I27+I28</f>
        <v>0</v>
      </c>
    </row>
    <row r="30" spans="1:9" ht="15" customHeight="1">
      <c r="A30" s="510"/>
      <c r="B30" s="515" t="s">
        <v>513</v>
      </c>
      <c r="C30" s="516">
        <v>0.68</v>
      </c>
      <c r="D30" s="517"/>
      <c r="E30" s="517"/>
      <c r="F30" s="517"/>
      <c r="G30" s="519"/>
      <c r="H30" s="517"/>
      <c r="I30" s="519">
        <f>H27*C30</f>
        <v>0</v>
      </c>
    </row>
    <row r="31" spans="1:9" ht="15" customHeight="1">
      <c r="A31" s="510"/>
      <c r="B31" s="513" t="s">
        <v>5</v>
      </c>
      <c r="C31" s="515"/>
      <c r="D31" s="517"/>
      <c r="E31" s="517"/>
      <c r="F31" s="517"/>
      <c r="G31" s="519"/>
      <c r="H31" s="517"/>
      <c r="I31" s="519">
        <f>I29+I30</f>
        <v>0</v>
      </c>
    </row>
    <row r="32" spans="1:9" ht="15" customHeight="1">
      <c r="A32" s="510"/>
      <c r="B32" s="515" t="s">
        <v>239</v>
      </c>
      <c r="C32" s="516">
        <v>0.08</v>
      </c>
      <c r="D32" s="517"/>
      <c r="E32" s="517"/>
      <c r="F32" s="517"/>
      <c r="G32" s="517"/>
      <c r="H32" s="517"/>
      <c r="I32" s="519">
        <f>I31*C32</f>
        <v>0</v>
      </c>
    </row>
    <row r="33" spans="1:9" ht="15" customHeight="1">
      <c r="A33" s="510"/>
      <c r="B33" s="513" t="s">
        <v>5</v>
      </c>
      <c r="C33" s="515"/>
      <c r="D33" s="517"/>
      <c r="E33" s="517"/>
      <c r="F33" s="517"/>
      <c r="G33" s="517"/>
      <c r="H33" s="517"/>
      <c r="I33" s="519">
        <f>I31+I32</f>
        <v>0</v>
      </c>
    </row>
    <row r="34" spans="1:9" ht="15" customHeight="1">
      <c r="A34" s="510"/>
      <c r="B34" s="515" t="s">
        <v>120</v>
      </c>
      <c r="C34" s="516">
        <v>0.05</v>
      </c>
      <c r="D34" s="517"/>
      <c r="E34" s="517"/>
      <c r="F34" s="517"/>
      <c r="G34" s="517"/>
      <c r="H34" s="517"/>
      <c r="I34" s="519">
        <f>I33*C34</f>
        <v>0</v>
      </c>
    </row>
    <row r="35" spans="1:9" ht="15" customHeight="1">
      <c r="A35" s="510"/>
      <c r="B35" s="513" t="s">
        <v>5</v>
      </c>
      <c r="C35" s="515"/>
      <c r="D35" s="517"/>
      <c r="E35" s="517"/>
      <c r="F35" s="517"/>
      <c r="G35" s="517"/>
      <c r="H35" s="517"/>
      <c r="I35" s="519">
        <f>I34+I33</f>
        <v>0</v>
      </c>
    </row>
    <row r="36" spans="1:9" ht="15" customHeight="1">
      <c r="A36" s="510"/>
      <c r="B36" s="515" t="s">
        <v>134</v>
      </c>
      <c r="C36" s="516">
        <v>0.18</v>
      </c>
      <c r="D36" s="517"/>
      <c r="E36" s="517"/>
      <c r="F36" s="517"/>
      <c r="G36" s="517"/>
      <c r="H36" s="517"/>
      <c r="I36" s="519">
        <f>I35*C36</f>
        <v>0</v>
      </c>
    </row>
    <row r="37" spans="1:9" ht="15" customHeight="1">
      <c r="A37" s="510"/>
      <c r="B37" s="513" t="s">
        <v>149</v>
      </c>
      <c r="C37" s="515"/>
      <c r="D37" s="517"/>
      <c r="E37" s="517"/>
      <c r="F37" s="517"/>
      <c r="G37" s="517"/>
      <c r="H37" s="517"/>
      <c r="I37" s="518">
        <f>I33+I36</f>
        <v>0</v>
      </c>
    </row>
  </sheetData>
  <sheetProtection/>
  <mergeCells count="7">
    <mergeCell ref="I10:I11"/>
    <mergeCell ref="A10:A11"/>
    <mergeCell ref="B10:B11"/>
    <mergeCell ref="C10:C11"/>
    <mergeCell ref="D10:D11"/>
    <mergeCell ref="E10:F10"/>
    <mergeCell ref="G10:H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8">
      <selection activeCell="G15" sqref="G15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410</v>
      </c>
      <c r="C2" s="64"/>
      <c r="D2" s="64"/>
      <c r="E2" s="273"/>
      <c r="F2" s="273"/>
      <c r="G2" s="273"/>
      <c r="H2" s="147"/>
      <c r="I2" s="66"/>
      <c r="J2" s="66"/>
    </row>
    <row r="3" spans="2:10" ht="16.5">
      <c r="B3" s="64" t="s">
        <v>312</v>
      </c>
      <c r="C3" s="64"/>
      <c r="D3" s="64"/>
      <c r="E3" s="273"/>
      <c r="F3" s="273"/>
      <c r="G3" s="273"/>
      <c r="H3" s="147"/>
      <c r="I3" s="66"/>
      <c r="J3" s="66"/>
    </row>
    <row r="6" spans="2:4" ht="30.75" customHeight="1">
      <c r="B6" s="199" t="s">
        <v>10</v>
      </c>
      <c r="C6" s="199" t="s">
        <v>178</v>
      </c>
      <c r="D6" s="199" t="s">
        <v>179</v>
      </c>
    </row>
    <row r="7" spans="2:4" ht="30.75" customHeight="1">
      <c r="B7" s="201">
        <v>1</v>
      </c>
      <c r="C7" s="200" t="s">
        <v>141</v>
      </c>
      <c r="D7" s="50">
        <f>'რ.ბ და ლით.კონსტრუქციები'!L136</f>
        <v>0</v>
      </c>
    </row>
    <row r="8" spans="2:4" ht="30.75" customHeight="1">
      <c r="B8" s="201">
        <v>2</v>
      </c>
      <c r="C8" s="200" t="s">
        <v>204</v>
      </c>
      <c r="D8" s="50">
        <f>'სარკოგაფის რ.ბ'!L123</f>
        <v>0</v>
      </c>
    </row>
    <row r="9" spans="2:4" ht="30.75" customHeight="1">
      <c r="B9" s="201">
        <v>3</v>
      </c>
      <c r="C9" s="200" t="s">
        <v>205</v>
      </c>
      <c r="D9" s="50">
        <f>სახურავი!L52</f>
        <v>0</v>
      </c>
    </row>
    <row r="10" spans="2:4" ht="30.75" customHeight="1">
      <c r="B10" s="201">
        <v>4</v>
      </c>
      <c r="C10" s="200" t="s">
        <v>155</v>
      </c>
      <c r="D10" s="50">
        <f>'სამშენებლო-სარემონტო სამუშაოები'!L135</f>
        <v>0</v>
      </c>
    </row>
    <row r="11" spans="2:4" ht="30.75" customHeight="1">
      <c r="B11" s="201">
        <v>5</v>
      </c>
      <c r="C11" s="200" t="s">
        <v>180</v>
      </c>
      <c r="D11" s="50">
        <f>'ეზოს კეთილმოწყობა'!L154</f>
        <v>0</v>
      </c>
    </row>
    <row r="12" spans="2:4" ht="30.75" customHeight="1">
      <c r="B12" s="201">
        <v>6</v>
      </c>
      <c r="C12" s="200" t="s">
        <v>181</v>
      </c>
      <c r="D12" s="50">
        <f>'ელ.სამონტაჟო'!L76</f>
        <v>0</v>
      </c>
    </row>
    <row r="13" spans="2:4" ht="30.75" customHeight="1">
      <c r="B13" s="201">
        <v>7</v>
      </c>
      <c r="C13" s="200" t="s">
        <v>299</v>
      </c>
      <c r="D13" s="50">
        <f>'გარე განათება'!L34</f>
        <v>0</v>
      </c>
    </row>
    <row r="14" spans="2:4" ht="30.75" customHeight="1">
      <c r="B14" s="201">
        <v>8</v>
      </c>
      <c r="C14" s="200" t="s">
        <v>182</v>
      </c>
      <c r="D14" s="50">
        <f>'წყალი,კანალიზაცია'!L94</f>
        <v>0</v>
      </c>
    </row>
    <row r="15" spans="2:4" ht="30.75" customHeight="1">
      <c r="B15" s="201">
        <v>9</v>
      </c>
      <c r="C15" s="200" t="s">
        <v>515</v>
      </c>
      <c r="D15" s="50">
        <f>'გათბობა გაგრილება'!I37</f>
        <v>0</v>
      </c>
    </row>
    <row r="16" spans="2:4" ht="30.75" customHeight="1">
      <c r="B16" s="201"/>
      <c r="C16" s="199" t="s">
        <v>5</v>
      </c>
      <c r="D16" s="202">
        <f>SUM(D7:D15)</f>
        <v>0</v>
      </c>
    </row>
    <row r="19" ht="13.5">
      <c r="D19" s="107"/>
    </row>
    <row r="21" ht="13.5">
      <c r="D21" s="26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4"/>
  <sheetViews>
    <sheetView zoomScalePageLayoutView="0" workbookViewId="0" topLeftCell="A15">
      <selection activeCell="O15" sqref="O15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9.625" style="65" customWidth="1"/>
    <col min="10" max="10" width="7.875" style="65" customWidth="1"/>
    <col min="11" max="11" width="9.75390625" style="65" customWidth="1"/>
    <col min="12" max="12" width="13.00390625" style="65" customWidth="1"/>
    <col min="13" max="16384" width="8.753906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303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5.75" customHeight="1">
      <c r="B6" s="66"/>
      <c r="C6" s="66"/>
      <c r="D6" s="66"/>
      <c r="E6" s="66"/>
      <c r="F6" s="66"/>
      <c r="G6" s="66"/>
      <c r="H6" s="66"/>
      <c r="I6" s="66"/>
      <c r="J6" s="66"/>
      <c r="K6" s="68"/>
      <c r="L6" s="66"/>
    </row>
    <row r="7" spans="1:12" ht="13.5">
      <c r="A7" s="69"/>
      <c r="B7" s="66" t="s">
        <v>125</v>
      </c>
      <c r="C7" s="66"/>
      <c r="D7" s="69"/>
      <c r="E7" s="69"/>
      <c r="F7" s="69"/>
      <c r="G7" s="69"/>
      <c r="H7" s="69"/>
      <c r="I7" s="69"/>
      <c r="J7" s="69"/>
      <c r="K7" s="69"/>
      <c r="L7" s="69"/>
    </row>
    <row r="8" spans="1:12" ht="13.5">
      <c r="A8" s="69"/>
      <c r="B8" s="66"/>
      <c r="C8" s="66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617" t="s">
        <v>10</v>
      </c>
      <c r="B9" s="125"/>
      <c r="C9" s="70"/>
      <c r="D9" s="619" t="s">
        <v>2</v>
      </c>
      <c r="E9" s="620"/>
      <c r="F9" s="621" t="s">
        <v>3</v>
      </c>
      <c r="G9" s="622"/>
      <c r="H9" s="607" t="s">
        <v>4</v>
      </c>
      <c r="I9" s="608"/>
      <c r="J9" s="607" t="s">
        <v>126</v>
      </c>
      <c r="K9" s="608"/>
      <c r="L9" s="614" t="s">
        <v>152</v>
      </c>
    </row>
    <row r="10" spans="1:12" ht="72" customHeight="1">
      <c r="A10" s="618"/>
      <c r="B10" s="85" t="s">
        <v>11</v>
      </c>
      <c r="C10" s="86" t="s">
        <v>1</v>
      </c>
      <c r="D10" s="123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615"/>
    </row>
    <row r="11" spans="1:12" ht="13.5">
      <c r="A11" s="75" t="s">
        <v>8</v>
      </c>
      <c r="B11" s="122">
        <v>2</v>
      </c>
      <c r="C11" s="124">
        <v>3</v>
      </c>
      <c r="D11" s="262" t="s">
        <v>9</v>
      </c>
      <c r="E11" s="77">
        <v>5</v>
      </c>
      <c r="F11" s="76">
        <v>6</v>
      </c>
      <c r="G11" s="77">
        <v>7</v>
      </c>
      <c r="H11" s="76">
        <v>8</v>
      </c>
      <c r="I11" s="77">
        <v>9</v>
      </c>
      <c r="J11" s="77">
        <v>10</v>
      </c>
      <c r="K11" s="77">
        <v>11</v>
      </c>
      <c r="L11" s="75">
        <v>12</v>
      </c>
    </row>
    <row r="12" spans="1:12" ht="15.75">
      <c r="A12" s="284"/>
      <c r="B12" s="613" t="s">
        <v>323</v>
      </c>
      <c r="C12" s="606"/>
      <c r="D12" s="606"/>
      <c r="E12" s="606"/>
      <c r="F12" s="285"/>
      <c r="G12" s="156"/>
      <c r="H12" s="157"/>
      <c r="I12" s="156"/>
      <c r="J12" s="156"/>
      <c r="K12" s="156"/>
      <c r="L12" s="158"/>
    </row>
    <row r="13" spans="1:12" ht="27">
      <c r="A13" s="286">
        <v>1</v>
      </c>
      <c r="B13" s="224" t="s">
        <v>324</v>
      </c>
      <c r="C13" s="171" t="s">
        <v>212</v>
      </c>
      <c r="D13" s="172"/>
      <c r="E13" s="172">
        <v>34</v>
      </c>
      <c r="F13" s="58"/>
      <c r="G13" s="58"/>
      <c r="H13" s="58"/>
      <c r="I13" s="58"/>
      <c r="J13" s="58"/>
      <c r="K13" s="58"/>
      <c r="L13" s="58"/>
    </row>
    <row r="14" spans="1:12" ht="13.5">
      <c r="A14" s="287"/>
      <c r="B14" s="261" t="s">
        <v>202</v>
      </c>
      <c r="C14" s="288" t="s">
        <v>0</v>
      </c>
      <c r="D14" s="289">
        <v>1</v>
      </c>
      <c r="E14" s="289">
        <f>E13*D14</f>
        <v>34</v>
      </c>
      <c r="F14" s="289"/>
      <c r="G14" s="290"/>
      <c r="H14" s="289"/>
      <c r="I14" s="290">
        <f>H14*E14</f>
        <v>0</v>
      </c>
      <c r="J14" s="289"/>
      <c r="K14" s="289"/>
      <c r="L14" s="290">
        <f>K14+I14+G14</f>
        <v>0</v>
      </c>
    </row>
    <row r="15" spans="1:12" ht="13.5">
      <c r="A15" s="287"/>
      <c r="B15" s="159" t="s">
        <v>157</v>
      </c>
      <c r="C15" s="118" t="s">
        <v>136</v>
      </c>
      <c r="D15" s="291">
        <v>0.036</v>
      </c>
      <c r="E15" s="169">
        <f>E13*D15</f>
        <v>1.224</v>
      </c>
      <c r="F15" s="58"/>
      <c r="G15" s="58">
        <f>F15*E15</f>
        <v>0</v>
      </c>
      <c r="H15" s="58"/>
      <c r="I15" s="58"/>
      <c r="J15" s="58"/>
      <c r="K15" s="58"/>
      <c r="L15" s="290">
        <f aca="true" t="shared" si="0" ref="L15:L21">K15+I15+G15</f>
        <v>0</v>
      </c>
    </row>
    <row r="16" spans="1:12" ht="27">
      <c r="A16" s="286">
        <v>2</v>
      </c>
      <c r="B16" s="224" t="s">
        <v>325</v>
      </c>
      <c r="C16" s="171" t="s">
        <v>121</v>
      </c>
      <c r="D16" s="172"/>
      <c r="E16" s="172">
        <v>153</v>
      </c>
      <c r="F16" s="58"/>
      <c r="G16" s="58"/>
      <c r="H16" s="58"/>
      <c r="I16" s="58"/>
      <c r="J16" s="58"/>
      <c r="K16" s="58"/>
      <c r="L16" s="290"/>
    </row>
    <row r="17" spans="1:12" ht="13.5">
      <c r="A17" s="287"/>
      <c r="B17" s="261" t="s">
        <v>202</v>
      </c>
      <c r="C17" s="288" t="s">
        <v>0</v>
      </c>
      <c r="D17" s="289">
        <v>1</v>
      </c>
      <c r="E17" s="289">
        <f>E16*D17</f>
        <v>153</v>
      </c>
      <c r="F17" s="289"/>
      <c r="G17" s="290"/>
      <c r="H17" s="289"/>
      <c r="I17" s="290">
        <f>H17*E17</f>
        <v>0</v>
      </c>
      <c r="J17" s="289"/>
      <c r="K17" s="289"/>
      <c r="L17" s="290">
        <f t="shared" si="0"/>
        <v>0</v>
      </c>
    </row>
    <row r="18" spans="1:12" ht="13.5">
      <c r="A18" s="287"/>
      <c r="B18" s="159" t="s">
        <v>326</v>
      </c>
      <c r="C18" s="118" t="s">
        <v>124</v>
      </c>
      <c r="D18" s="169"/>
      <c r="E18" s="169">
        <v>68</v>
      </c>
      <c r="F18" s="307"/>
      <c r="G18" s="58">
        <f>F18*E18</f>
        <v>0</v>
      </c>
      <c r="H18" s="58"/>
      <c r="I18" s="58"/>
      <c r="J18" s="58"/>
      <c r="K18" s="58"/>
      <c r="L18" s="290">
        <f t="shared" si="0"/>
        <v>0</v>
      </c>
    </row>
    <row r="19" spans="1:12" ht="13.5">
      <c r="A19" s="287"/>
      <c r="B19" s="159" t="s">
        <v>327</v>
      </c>
      <c r="C19" s="118" t="s">
        <v>124</v>
      </c>
      <c r="D19" s="169"/>
      <c r="E19" s="169">
        <v>258</v>
      </c>
      <c r="F19" s="307"/>
      <c r="G19" s="58">
        <f>F19*E19</f>
        <v>0</v>
      </c>
      <c r="H19" s="58"/>
      <c r="I19" s="58"/>
      <c r="J19" s="58"/>
      <c r="K19" s="58"/>
      <c r="L19" s="290">
        <f t="shared" si="0"/>
        <v>0</v>
      </c>
    </row>
    <row r="20" spans="1:12" ht="13.5">
      <c r="A20" s="287"/>
      <c r="B20" s="159" t="s">
        <v>328</v>
      </c>
      <c r="C20" s="118" t="s">
        <v>121</v>
      </c>
      <c r="D20" s="169">
        <v>1.02</v>
      </c>
      <c r="E20" s="169">
        <f>E16*D20</f>
        <v>156.06</v>
      </c>
      <c r="F20" s="307"/>
      <c r="G20" s="58">
        <f>F20*E20</f>
        <v>0</v>
      </c>
      <c r="H20" s="58"/>
      <c r="I20" s="58"/>
      <c r="J20" s="58"/>
      <c r="K20" s="58"/>
      <c r="L20" s="290">
        <f t="shared" si="0"/>
        <v>0</v>
      </c>
    </row>
    <row r="21" spans="1:12" ht="13.5">
      <c r="A21" s="287"/>
      <c r="B21" s="163" t="s">
        <v>123</v>
      </c>
      <c r="C21" s="118" t="s">
        <v>0</v>
      </c>
      <c r="D21" s="169">
        <v>0.2</v>
      </c>
      <c r="E21" s="169">
        <f>E16*D21</f>
        <v>30.6</v>
      </c>
      <c r="F21" s="58"/>
      <c r="G21" s="58">
        <f>F21*E21</f>
        <v>0</v>
      </c>
      <c r="H21" s="58"/>
      <c r="I21" s="58"/>
      <c r="J21" s="58"/>
      <c r="K21" s="58"/>
      <c r="L21" s="290">
        <f t="shared" si="0"/>
        <v>0</v>
      </c>
    </row>
    <row r="22" spans="1:12" ht="15.75">
      <c r="A22" s="401"/>
      <c r="B22" s="613" t="s">
        <v>411</v>
      </c>
      <c r="C22" s="606"/>
      <c r="D22" s="606"/>
      <c r="E22" s="606"/>
      <c r="F22" s="402"/>
      <c r="G22" s="340"/>
      <c r="H22" s="341"/>
      <c r="I22" s="340"/>
      <c r="J22" s="340"/>
      <c r="K22" s="340"/>
      <c r="L22" s="342"/>
    </row>
    <row r="23" spans="1:12" ht="45" customHeight="1">
      <c r="A23" s="217">
        <v>1</v>
      </c>
      <c r="B23" s="457" t="s">
        <v>479</v>
      </c>
      <c r="C23" s="136" t="s">
        <v>206</v>
      </c>
      <c r="D23" s="458"/>
      <c r="E23" s="141">
        <v>1</v>
      </c>
      <c r="F23" s="455"/>
      <c r="G23" s="77"/>
      <c r="H23" s="76"/>
      <c r="I23" s="77"/>
      <c r="J23" s="77"/>
      <c r="K23" s="77"/>
      <c r="L23" s="75"/>
    </row>
    <row r="24" spans="1:12" ht="13.5">
      <c r="A24" s="217"/>
      <c r="B24" s="435" t="s">
        <v>202</v>
      </c>
      <c r="C24" s="460" t="s">
        <v>0</v>
      </c>
      <c r="D24" s="436">
        <v>1</v>
      </c>
      <c r="E24" s="436">
        <f>E23*D24</f>
        <v>1</v>
      </c>
      <c r="F24" s="436"/>
      <c r="G24" s="438"/>
      <c r="H24" s="436"/>
      <c r="I24" s="438">
        <f>H24*E24</f>
        <v>0</v>
      </c>
      <c r="J24" s="436"/>
      <c r="K24" s="436"/>
      <c r="L24" s="405">
        <f>K24+I24+G24</f>
        <v>0</v>
      </c>
    </row>
    <row r="25" spans="1:12" ht="13.5">
      <c r="A25" s="216">
        <v>2</v>
      </c>
      <c r="B25" s="457" t="s">
        <v>414</v>
      </c>
      <c r="C25" s="455" t="s">
        <v>206</v>
      </c>
      <c r="D25" s="456"/>
      <c r="E25" s="461">
        <v>1</v>
      </c>
      <c r="F25" s="76"/>
      <c r="G25" s="77"/>
      <c r="H25" s="76"/>
      <c r="I25" s="77"/>
      <c r="J25" s="77"/>
      <c r="K25" s="77"/>
      <c r="L25" s="75"/>
    </row>
    <row r="26" spans="1:12" ht="13.5">
      <c r="A26" s="217"/>
      <c r="B26" s="435" t="s">
        <v>202</v>
      </c>
      <c r="C26" s="460" t="s">
        <v>0</v>
      </c>
      <c r="D26" s="436">
        <v>1</v>
      </c>
      <c r="E26" s="436">
        <f>E25*D26</f>
        <v>1</v>
      </c>
      <c r="F26" s="436"/>
      <c r="G26" s="438"/>
      <c r="H26" s="436"/>
      <c r="I26" s="438">
        <f>H26*E26</f>
        <v>0</v>
      </c>
      <c r="J26" s="436"/>
      <c r="K26" s="436"/>
      <c r="L26" s="405">
        <f>K26+I26+G26</f>
        <v>0</v>
      </c>
    </row>
    <row r="27" spans="1:12" ht="13.5">
      <c r="A27" s="217"/>
      <c r="B27" s="433" t="s">
        <v>191</v>
      </c>
      <c r="C27" s="460" t="s">
        <v>169</v>
      </c>
      <c r="D27" s="436"/>
      <c r="E27" s="436">
        <v>2</v>
      </c>
      <c r="F27" s="436"/>
      <c r="G27" s="438"/>
      <c r="H27" s="436"/>
      <c r="I27" s="438"/>
      <c r="J27" s="436"/>
      <c r="K27" s="436">
        <f>J27*E27</f>
        <v>0</v>
      </c>
      <c r="L27" s="405">
        <f>K27</f>
        <v>0</v>
      </c>
    </row>
    <row r="28" spans="1:12" ht="40.5">
      <c r="A28" s="177">
        <v>3</v>
      </c>
      <c r="B28" s="457" t="s">
        <v>412</v>
      </c>
      <c r="C28" s="136" t="s">
        <v>136</v>
      </c>
      <c r="D28" s="458"/>
      <c r="E28" s="141">
        <v>49.8</v>
      </c>
      <c r="F28" s="76"/>
      <c r="G28" s="77"/>
      <c r="H28" s="76"/>
      <c r="I28" s="77"/>
      <c r="J28" s="77"/>
      <c r="K28" s="77"/>
      <c r="L28" s="75"/>
    </row>
    <row r="29" spans="1:12" ht="13.5">
      <c r="A29" s="217"/>
      <c r="B29" s="435" t="s">
        <v>202</v>
      </c>
      <c r="C29" s="460" t="s">
        <v>0</v>
      </c>
      <c r="D29" s="436">
        <v>1</v>
      </c>
      <c r="E29" s="436">
        <f>E28*D29</f>
        <v>49.8</v>
      </c>
      <c r="F29" s="436"/>
      <c r="G29" s="438"/>
      <c r="H29" s="436"/>
      <c r="I29" s="438">
        <f>H29*E29</f>
        <v>0</v>
      </c>
      <c r="J29" s="436"/>
      <c r="K29" s="436"/>
      <c r="L29" s="405">
        <f>K29+I29+G29</f>
        <v>0</v>
      </c>
    </row>
    <row r="30" spans="1:12" ht="13.5">
      <c r="A30" s="217"/>
      <c r="B30" s="462" t="s">
        <v>413</v>
      </c>
      <c r="C30" s="220" t="s">
        <v>129</v>
      </c>
      <c r="D30" s="142">
        <v>1.75</v>
      </c>
      <c r="E30" s="463">
        <f>E28*D30</f>
        <v>87.14999999999999</v>
      </c>
      <c r="F30" s="220"/>
      <c r="G30" s="463"/>
      <c r="H30" s="220"/>
      <c r="I30" s="219"/>
      <c r="J30" s="463"/>
      <c r="K30" s="463">
        <f>J30*E30</f>
        <v>0</v>
      </c>
      <c r="L30" s="463">
        <f>K30</f>
        <v>0</v>
      </c>
    </row>
    <row r="31" spans="1:12" ht="70.5" customHeight="1">
      <c r="A31" s="479">
        <v>4</v>
      </c>
      <c r="B31" s="222" t="s">
        <v>418</v>
      </c>
      <c r="C31" s="370" t="s">
        <v>416</v>
      </c>
      <c r="D31" s="387"/>
      <c r="E31" s="371">
        <v>2</v>
      </c>
      <c r="F31" s="119"/>
      <c r="G31" s="119"/>
      <c r="H31" s="119"/>
      <c r="I31" s="119"/>
      <c r="J31" s="119"/>
      <c r="K31" s="119"/>
      <c r="L31" s="119"/>
    </row>
    <row r="32" spans="1:12" ht="13.5">
      <c r="A32" s="473"/>
      <c r="B32" s="435" t="s">
        <v>202</v>
      </c>
      <c r="C32" s="460" t="s">
        <v>0</v>
      </c>
      <c r="D32" s="436">
        <v>1</v>
      </c>
      <c r="E32" s="436">
        <f>E31*D32</f>
        <v>2</v>
      </c>
      <c r="F32" s="436"/>
      <c r="G32" s="438"/>
      <c r="H32" s="436"/>
      <c r="I32" s="438">
        <f>H32*E32</f>
        <v>0</v>
      </c>
      <c r="J32" s="436"/>
      <c r="K32" s="436"/>
      <c r="L32" s="405">
        <f>K32+I32+G32</f>
        <v>0</v>
      </c>
    </row>
    <row r="33" spans="1:12" ht="13.5">
      <c r="A33" s="473"/>
      <c r="B33" s="140" t="s">
        <v>417</v>
      </c>
      <c r="C33" s="459" t="s">
        <v>0</v>
      </c>
      <c r="D33" s="88">
        <v>1</v>
      </c>
      <c r="E33" s="459">
        <f>E31*D33</f>
        <v>2</v>
      </c>
      <c r="F33" s="76"/>
      <c r="G33" s="459"/>
      <c r="H33" s="76"/>
      <c r="I33" s="77"/>
      <c r="J33" s="459"/>
      <c r="K33" s="459">
        <f>J33*E33</f>
        <v>0</v>
      </c>
      <c r="L33" s="459">
        <f>K33</f>
        <v>0</v>
      </c>
    </row>
    <row r="34" spans="1:12" ht="21.75" customHeight="1">
      <c r="A34" s="134"/>
      <c r="B34" s="616" t="s">
        <v>135</v>
      </c>
      <c r="C34" s="616"/>
      <c r="D34" s="616"/>
      <c r="E34" s="616"/>
      <c r="F34" s="78"/>
      <c r="G34" s="79"/>
      <c r="H34" s="80"/>
      <c r="I34" s="79"/>
      <c r="J34" s="79"/>
      <c r="K34" s="79"/>
      <c r="L34" s="81"/>
    </row>
    <row r="35" spans="1:12" ht="18" customHeight="1">
      <c r="A35" s="177">
        <v>1</v>
      </c>
      <c r="B35" s="135" t="s">
        <v>156</v>
      </c>
      <c r="C35" s="136" t="s">
        <v>206</v>
      </c>
      <c r="D35" s="137"/>
      <c r="E35" s="141">
        <v>1</v>
      </c>
      <c r="F35" s="76"/>
      <c r="G35" s="77"/>
      <c r="H35" s="76"/>
      <c r="I35" s="77"/>
      <c r="J35" s="77"/>
      <c r="K35" s="77"/>
      <c r="L35" s="75"/>
    </row>
    <row r="36" spans="1:12" ht="15.75" customHeight="1">
      <c r="A36" s="178"/>
      <c r="B36" s="138" t="s">
        <v>150</v>
      </c>
      <c r="C36" s="129" t="s">
        <v>0</v>
      </c>
      <c r="D36" s="130">
        <v>1</v>
      </c>
      <c r="E36" s="131">
        <f>E35*D36</f>
        <v>1</v>
      </c>
      <c r="F36" s="112"/>
      <c r="G36" s="58"/>
      <c r="H36" s="114"/>
      <c r="I36" s="58">
        <f>H36*E36</f>
        <v>0</v>
      </c>
      <c r="J36" s="115"/>
      <c r="K36" s="58"/>
      <c r="L36" s="58">
        <f>K36+I36+G36</f>
        <v>0</v>
      </c>
    </row>
    <row r="37" spans="1:12" ht="40.5">
      <c r="A37" s="146" t="s">
        <v>138</v>
      </c>
      <c r="B37" s="126" t="s">
        <v>419</v>
      </c>
      <c r="C37" s="120" t="s">
        <v>136</v>
      </c>
      <c r="D37" s="106"/>
      <c r="E37" s="127">
        <v>77</v>
      </c>
      <c r="F37" s="112"/>
      <c r="G37" s="58"/>
      <c r="H37" s="114"/>
      <c r="I37" s="58"/>
      <c r="J37" s="115"/>
      <c r="K37" s="58"/>
      <c r="L37" s="58"/>
    </row>
    <row r="38" spans="1:12" ht="13.5">
      <c r="A38" s="176"/>
      <c r="B38" s="113" t="s">
        <v>153</v>
      </c>
      <c r="C38" s="90" t="s">
        <v>139</v>
      </c>
      <c r="D38" s="110">
        <v>0.1</v>
      </c>
      <c r="E38" s="111">
        <f>E37*D38</f>
        <v>7.7</v>
      </c>
      <c r="F38" s="112"/>
      <c r="G38" s="58"/>
      <c r="H38" s="114"/>
      <c r="I38" s="58"/>
      <c r="J38" s="436"/>
      <c r="K38" s="58">
        <f>J38*E38</f>
        <v>0</v>
      </c>
      <c r="L38" s="58">
        <f>K38+I38+G38</f>
        <v>0</v>
      </c>
    </row>
    <row r="39" spans="1:12" ht="27">
      <c r="A39" s="176"/>
      <c r="B39" s="128" t="s">
        <v>183</v>
      </c>
      <c r="C39" s="129" t="s">
        <v>137</v>
      </c>
      <c r="D39" s="130">
        <v>1.75</v>
      </c>
      <c r="E39" s="131">
        <f>E37*D39</f>
        <v>134.75</v>
      </c>
      <c r="F39" s="322"/>
      <c r="G39" s="352"/>
      <c r="H39" s="114"/>
      <c r="I39" s="58"/>
      <c r="J39" s="58"/>
      <c r="K39" s="58">
        <f>J39*E39</f>
        <v>0</v>
      </c>
      <c r="L39" s="58">
        <f>K39+I39+G39</f>
        <v>0</v>
      </c>
    </row>
    <row r="40" spans="1:12" ht="40.5">
      <c r="A40" s="609" t="s">
        <v>128</v>
      </c>
      <c r="B40" s="339" t="s">
        <v>422</v>
      </c>
      <c r="C40" s="305" t="s">
        <v>136</v>
      </c>
      <c r="D40" s="336"/>
      <c r="E40" s="306">
        <v>15.7</v>
      </c>
      <c r="F40" s="334"/>
      <c r="G40" s="334"/>
      <c r="H40" s="149"/>
      <c r="I40" s="149"/>
      <c r="J40" s="149"/>
      <c r="K40" s="149"/>
      <c r="L40" s="149"/>
    </row>
    <row r="41" spans="1:12" ht="13.5">
      <c r="A41" s="610"/>
      <c r="B41" s="332" t="s">
        <v>150</v>
      </c>
      <c r="C41" s="316" t="s">
        <v>0</v>
      </c>
      <c r="D41" s="307">
        <v>1</v>
      </c>
      <c r="E41" s="307">
        <f>E40*D41</f>
        <v>15.7</v>
      </c>
      <c r="F41" s="307"/>
      <c r="G41" s="307"/>
      <c r="H41" s="58"/>
      <c r="I41" s="58">
        <f>H41*E41</f>
        <v>0</v>
      </c>
      <c r="J41" s="58"/>
      <c r="K41" s="58"/>
      <c r="L41" s="58">
        <f>I41+G41</f>
        <v>0</v>
      </c>
    </row>
    <row r="42" spans="1:12" ht="13.5">
      <c r="A42" s="176"/>
      <c r="B42" s="361" t="s">
        <v>389</v>
      </c>
      <c r="C42" s="316" t="s">
        <v>139</v>
      </c>
      <c r="D42" s="307">
        <v>0.04</v>
      </c>
      <c r="E42" s="334">
        <f>E39*D42</f>
        <v>5.39</v>
      </c>
      <c r="F42" s="336"/>
      <c r="G42" s="334"/>
      <c r="H42" s="349"/>
      <c r="I42" s="334"/>
      <c r="J42" s="334"/>
      <c r="K42" s="307">
        <f>J42*E42</f>
        <v>0</v>
      </c>
      <c r="L42" s="334">
        <f>K42+I42+G42</f>
        <v>0</v>
      </c>
    </row>
    <row r="43" spans="1:12" ht="14.25" customHeight="1">
      <c r="A43" s="174"/>
      <c r="B43" s="151" t="s">
        <v>420</v>
      </c>
      <c r="C43" s="129" t="s">
        <v>136</v>
      </c>
      <c r="D43" s="152">
        <v>1.22</v>
      </c>
      <c r="E43" s="152">
        <f>E40*D43</f>
        <v>19.154</v>
      </c>
      <c r="F43" s="152"/>
      <c r="G43" s="152">
        <f>F43*E43</f>
        <v>0</v>
      </c>
      <c r="H43" s="152"/>
      <c r="I43" s="152"/>
      <c r="J43" s="152"/>
      <c r="K43" s="152"/>
      <c r="L43" s="58">
        <f>I43+G43</f>
        <v>0</v>
      </c>
    </row>
    <row r="44" spans="1:12" ht="17.25" customHeight="1">
      <c r="A44" s="118">
        <v>4</v>
      </c>
      <c r="B44" s="153" t="s">
        <v>319</v>
      </c>
      <c r="C44" s="120" t="s">
        <v>136</v>
      </c>
      <c r="D44" s="154"/>
      <c r="E44" s="325">
        <v>35</v>
      </c>
      <c r="F44" s="149"/>
      <c r="G44" s="149"/>
      <c r="H44" s="149"/>
      <c r="I44" s="149"/>
      <c r="J44" s="149"/>
      <c r="K44" s="149"/>
      <c r="L44" s="58"/>
    </row>
    <row r="45" spans="1:12" ht="14.25" customHeight="1">
      <c r="A45" s="174"/>
      <c r="B45" s="155" t="s">
        <v>153</v>
      </c>
      <c r="C45" s="90" t="s">
        <v>0</v>
      </c>
      <c r="D45" s="149">
        <v>1</v>
      </c>
      <c r="E45" s="149">
        <f>E44*D45</f>
        <v>35</v>
      </c>
      <c r="F45" s="149"/>
      <c r="G45" s="149"/>
      <c r="H45" s="149"/>
      <c r="I45" s="149"/>
      <c r="J45" s="149"/>
      <c r="K45" s="149">
        <f>J45*E45</f>
        <v>0</v>
      </c>
      <c r="L45" s="58">
        <f>K45</f>
        <v>0</v>
      </c>
    </row>
    <row r="46" spans="1:12" ht="21" customHeight="1">
      <c r="A46" s="134"/>
      <c r="B46" s="606" t="s">
        <v>141</v>
      </c>
      <c r="C46" s="606"/>
      <c r="D46" s="606"/>
      <c r="E46" s="606"/>
      <c r="F46" s="156"/>
      <c r="G46" s="156"/>
      <c r="H46" s="157"/>
      <c r="I46" s="156"/>
      <c r="J46" s="156"/>
      <c r="K46" s="156"/>
      <c r="L46" s="158"/>
    </row>
    <row r="47" spans="1:12" ht="33.75" customHeight="1">
      <c r="A47" s="133"/>
      <c r="B47" s="603" t="s">
        <v>320</v>
      </c>
      <c r="C47" s="604"/>
      <c r="D47" s="604"/>
      <c r="E47" s="604"/>
      <c r="F47" s="156"/>
      <c r="G47" s="156"/>
      <c r="H47" s="157"/>
      <c r="I47" s="156"/>
      <c r="J47" s="156"/>
      <c r="K47" s="156"/>
      <c r="L47" s="158"/>
    </row>
    <row r="48" spans="1:12" ht="27">
      <c r="A48" s="117">
        <v>1</v>
      </c>
      <c r="B48" s="164" t="s">
        <v>170</v>
      </c>
      <c r="C48" s="56" t="s">
        <v>136</v>
      </c>
      <c r="D48" s="112"/>
      <c r="E48" s="57">
        <v>1.8</v>
      </c>
      <c r="F48" s="58"/>
      <c r="G48" s="58"/>
      <c r="H48" s="58"/>
      <c r="I48" s="58"/>
      <c r="J48" s="58"/>
      <c r="K48" s="58"/>
      <c r="L48" s="57"/>
    </row>
    <row r="49" spans="1:12" ht="13.5">
      <c r="A49" s="161"/>
      <c r="B49" s="160" t="s">
        <v>150</v>
      </c>
      <c r="C49" s="112" t="s">
        <v>0</v>
      </c>
      <c r="D49" s="110">
        <v>1</v>
      </c>
      <c r="E49" s="58">
        <f>E48*D49</f>
        <v>1.8</v>
      </c>
      <c r="F49" s="58"/>
      <c r="G49" s="58"/>
      <c r="H49" s="58"/>
      <c r="I49" s="58">
        <f>H49*E49</f>
        <v>0</v>
      </c>
      <c r="J49" s="58"/>
      <c r="K49" s="58"/>
      <c r="L49" s="58">
        <f>I49+G49</f>
        <v>0</v>
      </c>
    </row>
    <row r="50" spans="1:12" ht="13.5">
      <c r="A50" s="161"/>
      <c r="B50" s="159" t="s">
        <v>148</v>
      </c>
      <c r="C50" s="112" t="s">
        <v>0</v>
      </c>
      <c r="D50" s="58">
        <v>1</v>
      </c>
      <c r="E50" s="58">
        <f>E48*D50</f>
        <v>1.8</v>
      </c>
      <c r="F50" s="58"/>
      <c r="G50" s="58"/>
      <c r="H50" s="58"/>
      <c r="I50" s="58"/>
      <c r="J50" s="58"/>
      <c r="K50" s="58">
        <f>J50*E50</f>
        <v>0</v>
      </c>
      <c r="L50" s="58">
        <f>K50+I50+G50</f>
        <v>0</v>
      </c>
    </row>
    <row r="51" spans="1:12" ht="13.5">
      <c r="A51" s="161"/>
      <c r="B51" s="159" t="s">
        <v>171</v>
      </c>
      <c r="C51" s="112" t="s">
        <v>136</v>
      </c>
      <c r="D51" s="110">
        <v>1.02</v>
      </c>
      <c r="E51" s="58">
        <f>E48*D51</f>
        <v>1.836</v>
      </c>
      <c r="F51" s="220"/>
      <c r="G51" s="58">
        <f>F51*E51</f>
        <v>0</v>
      </c>
      <c r="H51" s="58"/>
      <c r="I51" s="58"/>
      <c r="J51" s="58"/>
      <c r="K51" s="58"/>
      <c r="L51" s="58">
        <f>K51+I51+G51</f>
        <v>0</v>
      </c>
    </row>
    <row r="52" spans="1:12" ht="13.5">
      <c r="A52" s="263"/>
      <c r="B52" s="159" t="s">
        <v>123</v>
      </c>
      <c r="C52" s="112" t="s">
        <v>0</v>
      </c>
      <c r="D52" s="110">
        <v>0.62</v>
      </c>
      <c r="E52" s="58">
        <f>E48*D52</f>
        <v>1.116</v>
      </c>
      <c r="F52" s="58"/>
      <c r="G52" s="58">
        <f>F52*E52</f>
        <v>0</v>
      </c>
      <c r="H52" s="114"/>
      <c r="I52" s="57"/>
      <c r="J52" s="58"/>
      <c r="K52" s="58"/>
      <c r="L52" s="58">
        <f>I52+G52</f>
        <v>0</v>
      </c>
    </row>
    <row r="53" spans="1:12" ht="40.5">
      <c r="A53" s="117">
        <v>2</v>
      </c>
      <c r="B53" s="164" t="s">
        <v>311</v>
      </c>
      <c r="C53" s="56" t="s">
        <v>136</v>
      </c>
      <c r="D53" s="112"/>
      <c r="E53" s="57">
        <v>6.4</v>
      </c>
      <c r="F53" s="58"/>
      <c r="G53" s="58"/>
      <c r="H53" s="58"/>
      <c r="I53" s="58"/>
      <c r="J53" s="58"/>
      <c r="K53" s="58"/>
      <c r="L53" s="57"/>
    </row>
    <row r="54" spans="1:12" ht="13.5">
      <c r="A54" s="161"/>
      <c r="B54" s="160" t="s">
        <v>150</v>
      </c>
      <c r="C54" s="112" t="s">
        <v>0</v>
      </c>
      <c r="D54" s="58">
        <v>1</v>
      </c>
      <c r="E54" s="58">
        <f>E53*D54</f>
        <v>6.4</v>
      </c>
      <c r="F54" s="58"/>
      <c r="G54" s="58"/>
      <c r="H54" s="58"/>
      <c r="I54" s="58">
        <f>H54*E54</f>
        <v>0</v>
      </c>
      <c r="J54" s="58"/>
      <c r="K54" s="58"/>
      <c r="L54" s="58">
        <f>I54+G54</f>
        <v>0</v>
      </c>
    </row>
    <row r="55" spans="1:12" ht="13.5">
      <c r="A55" s="161"/>
      <c r="B55" s="159" t="s">
        <v>148</v>
      </c>
      <c r="C55" s="112" t="s">
        <v>0</v>
      </c>
      <c r="D55" s="58">
        <v>1</v>
      </c>
      <c r="E55" s="58">
        <f>E53*D55</f>
        <v>6.4</v>
      </c>
      <c r="F55" s="58"/>
      <c r="G55" s="58"/>
      <c r="H55" s="58"/>
      <c r="I55" s="58"/>
      <c r="J55" s="58"/>
      <c r="K55" s="58">
        <f>J55*E55</f>
        <v>0</v>
      </c>
      <c r="L55" s="58">
        <f aca="true" t="shared" si="1" ref="L55:L62">K55+I55+G55</f>
        <v>0</v>
      </c>
    </row>
    <row r="56" spans="1:12" ht="13.5">
      <c r="A56" s="161"/>
      <c r="B56" s="159" t="s">
        <v>142</v>
      </c>
      <c r="C56" s="112" t="s">
        <v>136</v>
      </c>
      <c r="D56" s="58">
        <v>1.02</v>
      </c>
      <c r="E56" s="58">
        <f>E53*D56</f>
        <v>6.5280000000000005</v>
      </c>
      <c r="F56" s="58"/>
      <c r="G56" s="58">
        <f aca="true" t="shared" si="2" ref="G56:G62">F56*E56</f>
        <v>0</v>
      </c>
      <c r="H56" s="58"/>
      <c r="I56" s="58"/>
      <c r="J56" s="58"/>
      <c r="K56" s="58"/>
      <c r="L56" s="58">
        <f t="shared" si="1"/>
        <v>0</v>
      </c>
    </row>
    <row r="57" spans="1:12" ht="13.5">
      <c r="A57" s="161"/>
      <c r="B57" s="159" t="s">
        <v>143</v>
      </c>
      <c r="C57" s="150" t="s">
        <v>121</v>
      </c>
      <c r="D57" s="110">
        <v>2.46</v>
      </c>
      <c r="E57" s="149">
        <f>E53*D57</f>
        <v>15.744</v>
      </c>
      <c r="F57" s="149"/>
      <c r="G57" s="58">
        <f t="shared" si="2"/>
        <v>0</v>
      </c>
      <c r="H57" s="149"/>
      <c r="I57" s="149"/>
      <c r="J57" s="149"/>
      <c r="K57" s="149"/>
      <c r="L57" s="149">
        <f t="shared" si="1"/>
        <v>0</v>
      </c>
    </row>
    <row r="58" spans="1:12" ht="13.5">
      <c r="A58" s="161"/>
      <c r="B58" s="159" t="s">
        <v>144</v>
      </c>
      <c r="C58" s="150" t="s">
        <v>136</v>
      </c>
      <c r="D58" s="110">
        <v>0.06</v>
      </c>
      <c r="E58" s="149">
        <f>E53*D58</f>
        <v>0.384</v>
      </c>
      <c r="F58" s="149"/>
      <c r="G58" s="58">
        <f t="shared" si="2"/>
        <v>0</v>
      </c>
      <c r="H58" s="149"/>
      <c r="I58" s="149"/>
      <c r="J58" s="149"/>
      <c r="K58" s="149"/>
      <c r="L58" s="149">
        <f t="shared" si="1"/>
        <v>0</v>
      </c>
    </row>
    <row r="59" spans="1:12" ht="13.5">
      <c r="A59" s="161"/>
      <c r="B59" s="160" t="s">
        <v>185</v>
      </c>
      <c r="C59" s="150" t="s">
        <v>129</v>
      </c>
      <c r="D59" s="150" t="s">
        <v>130</v>
      </c>
      <c r="E59" s="149">
        <v>0.58</v>
      </c>
      <c r="F59" s="334"/>
      <c r="G59" s="149">
        <f t="shared" si="2"/>
        <v>0</v>
      </c>
      <c r="H59" s="149"/>
      <c r="I59" s="149"/>
      <c r="J59" s="149"/>
      <c r="K59" s="149"/>
      <c r="L59" s="149">
        <f t="shared" si="1"/>
        <v>0</v>
      </c>
    </row>
    <row r="60" spans="1:12" ht="13.5">
      <c r="A60" s="161"/>
      <c r="B60" s="160" t="s">
        <v>186</v>
      </c>
      <c r="C60" s="150" t="s">
        <v>129</v>
      </c>
      <c r="D60" s="150" t="s">
        <v>130</v>
      </c>
      <c r="E60" s="149">
        <v>0.062</v>
      </c>
      <c r="F60" s="334"/>
      <c r="G60" s="149">
        <f t="shared" si="2"/>
        <v>0</v>
      </c>
      <c r="H60" s="149"/>
      <c r="I60" s="149"/>
      <c r="J60" s="149"/>
      <c r="K60" s="149"/>
      <c r="L60" s="149">
        <f t="shared" si="1"/>
        <v>0</v>
      </c>
    </row>
    <row r="61" spans="1:12" ht="13.5">
      <c r="A61" s="161"/>
      <c r="B61" s="160" t="s">
        <v>187</v>
      </c>
      <c r="C61" s="150" t="s">
        <v>121</v>
      </c>
      <c r="D61" s="150" t="s">
        <v>130</v>
      </c>
      <c r="E61" s="149">
        <v>0.72</v>
      </c>
      <c r="F61" s="149"/>
      <c r="G61" s="149">
        <f t="shared" si="2"/>
        <v>0</v>
      </c>
      <c r="H61" s="149"/>
      <c r="I61" s="149"/>
      <c r="J61" s="149"/>
      <c r="K61" s="149"/>
      <c r="L61" s="149">
        <f t="shared" si="1"/>
        <v>0</v>
      </c>
    </row>
    <row r="62" spans="1:12" ht="13.5">
      <c r="A62" s="263"/>
      <c r="B62" s="159" t="s">
        <v>123</v>
      </c>
      <c r="C62" s="112" t="s">
        <v>0</v>
      </c>
      <c r="D62" s="58">
        <v>0.9</v>
      </c>
      <c r="E62" s="58">
        <f>E53*D62</f>
        <v>5.760000000000001</v>
      </c>
      <c r="F62" s="58"/>
      <c r="G62" s="58">
        <f t="shared" si="2"/>
        <v>0</v>
      </c>
      <c r="H62" s="58"/>
      <c r="I62" s="58"/>
      <c r="J62" s="58"/>
      <c r="K62" s="58"/>
      <c r="L62" s="58">
        <f t="shared" si="1"/>
        <v>0</v>
      </c>
    </row>
    <row r="63" spans="1:12" ht="13.5">
      <c r="A63" s="133"/>
      <c r="B63" s="611" t="s">
        <v>321</v>
      </c>
      <c r="C63" s="612"/>
      <c r="D63" s="612"/>
      <c r="E63" s="612"/>
      <c r="F63" s="156"/>
      <c r="G63" s="156"/>
      <c r="H63" s="157"/>
      <c r="I63" s="156"/>
      <c r="J63" s="156"/>
      <c r="K63" s="156"/>
      <c r="L63" s="158"/>
    </row>
    <row r="64" spans="1:12" ht="27">
      <c r="A64" s="117">
        <v>2</v>
      </c>
      <c r="B64" s="164" t="s">
        <v>184</v>
      </c>
      <c r="C64" s="56" t="s">
        <v>136</v>
      </c>
      <c r="D64" s="112"/>
      <c r="E64" s="57">
        <v>15.74</v>
      </c>
      <c r="F64" s="58"/>
      <c r="G64" s="58"/>
      <c r="H64" s="58"/>
      <c r="I64" s="58"/>
      <c r="J64" s="58"/>
      <c r="K64" s="58"/>
      <c r="L64" s="57"/>
    </row>
    <row r="65" spans="1:12" ht="13.5">
      <c r="A65" s="161"/>
      <c r="B65" s="160" t="s">
        <v>150</v>
      </c>
      <c r="C65" s="112" t="s">
        <v>0</v>
      </c>
      <c r="D65" s="58">
        <v>1</v>
      </c>
      <c r="E65" s="58">
        <f>E64*D65</f>
        <v>15.74</v>
      </c>
      <c r="F65" s="58"/>
      <c r="G65" s="58"/>
      <c r="H65" s="58"/>
      <c r="I65" s="58">
        <f>H65*E65</f>
        <v>0</v>
      </c>
      <c r="J65" s="58"/>
      <c r="K65" s="58"/>
      <c r="L65" s="58">
        <f>I65+G65</f>
        <v>0</v>
      </c>
    </row>
    <row r="66" spans="1:12" ht="13.5">
      <c r="A66" s="161"/>
      <c r="B66" s="159" t="s">
        <v>148</v>
      </c>
      <c r="C66" s="112" t="s">
        <v>0</v>
      </c>
      <c r="D66" s="58">
        <v>1</v>
      </c>
      <c r="E66" s="58">
        <f>E64*D66</f>
        <v>15.74</v>
      </c>
      <c r="F66" s="58"/>
      <c r="G66" s="58"/>
      <c r="H66" s="58"/>
      <c r="I66" s="58"/>
      <c r="J66" s="58"/>
      <c r="K66" s="58">
        <f>J66*E66</f>
        <v>0</v>
      </c>
      <c r="L66" s="58">
        <f aca="true" t="shared" si="3" ref="L66:L73">K66+I66+G66</f>
        <v>0</v>
      </c>
    </row>
    <row r="67" spans="1:12" ht="13.5">
      <c r="A67" s="161"/>
      <c r="B67" s="159" t="s">
        <v>142</v>
      </c>
      <c r="C67" s="112" t="s">
        <v>136</v>
      </c>
      <c r="D67" s="58">
        <v>1.02</v>
      </c>
      <c r="E67" s="58">
        <f>E64*D67</f>
        <v>16.0548</v>
      </c>
      <c r="F67" s="58"/>
      <c r="G67" s="58">
        <f aca="true" t="shared" si="4" ref="G67:G73">F67*E67</f>
        <v>0</v>
      </c>
      <c r="H67" s="58"/>
      <c r="I67" s="58"/>
      <c r="J67" s="58"/>
      <c r="K67" s="58"/>
      <c r="L67" s="58">
        <f t="shared" si="3"/>
        <v>0</v>
      </c>
    </row>
    <row r="68" spans="1:12" ht="13.5">
      <c r="A68" s="161"/>
      <c r="B68" s="159" t="s">
        <v>143</v>
      </c>
      <c r="C68" s="150" t="s">
        <v>121</v>
      </c>
      <c r="D68" s="110">
        <v>0.7</v>
      </c>
      <c r="E68" s="149">
        <f>E64*D68</f>
        <v>11.017999999999999</v>
      </c>
      <c r="F68" s="149"/>
      <c r="G68" s="58">
        <f t="shared" si="4"/>
        <v>0</v>
      </c>
      <c r="H68" s="149"/>
      <c r="I68" s="149"/>
      <c r="J68" s="149"/>
      <c r="K68" s="149"/>
      <c r="L68" s="58">
        <f t="shared" si="3"/>
        <v>0</v>
      </c>
    </row>
    <row r="69" spans="1:12" ht="13.5">
      <c r="A69" s="161"/>
      <c r="B69" s="159" t="s">
        <v>144</v>
      </c>
      <c r="C69" s="150" t="s">
        <v>136</v>
      </c>
      <c r="D69" s="110">
        <v>0.02</v>
      </c>
      <c r="E69" s="149">
        <f>E64*D69</f>
        <v>0.3148</v>
      </c>
      <c r="F69" s="149"/>
      <c r="G69" s="58">
        <f t="shared" si="4"/>
        <v>0</v>
      </c>
      <c r="H69" s="149"/>
      <c r="I69" s="149"/>
      <c r="J69" s="149"/>
      <c r="K69" s="149"/>
      <c r="L69" s="58">
        <f t="shared" si="3"/>
        <v>0</v>
      </c>
    </row>
    <row r="70" spans="1:12" ht="13.5">
      <c r="A70" s="161"/>
      <c r="B70" s="160" t="s">
        <v>185</v>
      </c>
      <c r="C70" s="150" t="s">
        <v>129</v>
      </c>
      <c r="D70" s="150" t="s">
        <v>130</v>
      </c>
      <c r="E70" s="149">
        <v>1.05</v>
      </c>
      <c r="F70" s="334"/>
      <c r="G70" s="149">
        <f t="shared" si="4"/>
        <v>0</v>
      </c>
      <c r="H70" s="149"/>
      <c r="I70" s="149"/>
      <c r="J70" s="149"/>
      <c r="K70" s="149"/>
      <c r="L70" s="58">
        <f t="shared" si="3"/>
        <v>0</v>
      </c>
    </row>
    <row r="71" spans="1:12" ht="13.5">
      <c r="A71" s="161"/>
      <c r="B71" s="160" t="s">
        <v>186</v>
      </c>
      <c r="C71" s="150" t="s">
        <v>129</v>
      </c>
      <c r="D71" s="150" t="s">
        <v>130</v>
      </c>
      <c r="E71" s="149">
        <v>0.043</v>
      </c>
      <c r="F71" s="334"/>
      <c r="G71" s="149">
        <f t="shared" si="4"/>
        <v>0</v>
      </c>
      <c r="H71" s="149"/>
      <c r="I71" s="149"/>
      <c r="J71" s="149"/>
      <c r="K71" s="149"/>
      <c r="L71" s="58">
        <f t="shared" si="3"/>
        <v>0</v>
      </c>
    </row>
    <row r="72" spans="1:12" ht="13.5">
      <c r="A72" s="345"/>
      <c r="B72" s="344" t="s">
        <v>421</v>
      </c>
      <c r="C72" s="336" t="s">
        <v>121</v>
      </c>
      <c r="D72" s="336"/>
      <c r="E72" s="334">
        <v>62</v>
      </c>
      <c r="F72" s="334"/>
      <c r="G72" s="334">
        <f t="shared" si="4"/>
        <v>0</v>
      </c>
      <c r="H72" s="334"/>
      <c r="I72" s="334"/>
      <c r="J72" s="334"/>
      <c r="K72" s="334"/>
      <c r="L72" s="307">
        <f t="shared" si="3"/>
        <v>0</v>
      </c>
    </row>
    <row r="73" spans="1:12" ht="13.5">
      <c r="A73" s="263"/>
      <c r="B73" s="159" t="s">
        <v>123</v>
      </c>
      <c r="C73" s="112" t="s">
        <v>0</v>
      </c>
      <c r="D73" s="58">
        <v>0.9</v>
      </c>
      <c r="E73" s="58">
        <f>E64*D73</f>
        <v>14.166</v>
      </c>
      <c r="F73" s="58"/>
      <c r="G73" s="58">
        <f t="shared" si="4"/>
        <v>0</v>
      </c>
      <c r="H73" s="58"/>
      <c r="I73" s="58"/>
      <c r="J73" s="58"/>
      <c r="K73" s="58"/>
      <c r="L73" s="58">
        <f t="shared" si="3"/>
        <v>0</v>
      </c>
    </row>
    <row r="74" spans="1:12" ht="27">
      <c r="A74" s="117">
        <v>3</v>
      </c>
      <c r="B74" s="224" t="s">
        <v>146</v>
      </c>
      <c r="C74" s="56" t="s">
        <v>136</v>
      </c>
      <c r="D74" s="112"/>
      <c r="E74" s="57">
        <v>2.02</v>
      </c>
      <c r="F74" s="58"/>
      <c r="G74" s="58"/>
      <c r="H74" s="58"/>
      <c r="I74" s="58"/>
      <c r="J74" s="58"/>
      <c r="K74" s="58"/>
      <c r="L74" s="57"/>
    </row>
    <row r="75" spans="1:12" ht="13.5">
      <c r="A75" s="161"/>
      <c r="B75" s="160" t="s">
        <v>151</v>
      </c>
      <c r="C75" s="112" t="s">
        <v>0</v>
      </c>
      <c r="D75" s="58">
        <v>1</v>
      </c>
      <c r="E75" s="58">
        <f>E74*D75</f>
        <v>2.02</v>
      </c>
      <c r="F75" s="58"/>
      <c r="G75" s="58"/>
      <c r="H75" s="58"/>
      <c r="I75" s="58">
        <f>H75*E75</f>
        <v>0</v>
      </c>
      <c r="J75" s="58"/>
      <c r="K75" s="58"/>
      <c r="L75" s="58">
        <f>I75+G75</f>
        <v>0</v>
      </c>
    </row>
    <row r="76" spans="1:12" ht="13.5">
      <c r="A76" s="161"/>
      <c r="B76" s="159" t="s">
        <v>148</v>
      </c>
      <c r="C76" s="112" t="s">
        <v>0</v>
      </c>
      <c r="D76" s="58">
        <v>1</v>
      </c>
      <c r="E76" s="58">
        <f>E74*D76</f>
        <v>2.02</v>
      </c>
      <c r="F76" s="58"/>
      <c r="G76" s="58"/>
      <c r="H76" s="58"/>
      <c r="I76" s="58"/>
      <c r="J76" s="58"/>
      <c r="K76" s="58">
        <f>J76*E76</f>
        <v>0</v>
      </c>
      <c r="L76" s="58">
        <f>K76+I76+G76</f>
        <v>0</v>
      </c>
    </row>
    <row r="77" spans="1:12" ht="13.5">
      <c r="A77" s="161"/>
      <c r="B77" s="162" t="s">
        <v>145</v>
      </c>
      <c r="C77" s="112" t="s">
        <v>136</v>
      </c>
      <c r="D77" s="58">
        <v>1.02</v>
      </c>
      <c r="E77" s="58">
        <f>E74*D77</f>
        <v>2.0604</v>
      </c>
      <c r="F77" s="58"/>
      <c r="G77" s="58">
        <f aca="true" t="shared" si="5" ref="G77:G82">F77*E77</f>
        <v>0</v>
      </c>
      <c r="H77" s="58"/>
      <c r="I77" s="58"/>
      <c r="J77" s="58"/>
      <c r="K77" s="58"/>
      <c r="L77" s="58">
        <f aca="true" t="shared" si="6" ref="L77:L82">K77+I77+G77</f>
        <v>0</v>
      </c>
    </row>
    <row r="78" spans="1:12" ht="13.5">
      <c r="A78" s="161"/>
      <c r="B78" s="162" t="s">
        <v>143</v>
      </c>
      <c r="C78" s="150" t="s">
        <v>121</v>
      </c>
      <c r="D78" s="110">
        <v>2.42</v>
      </c>
      <c r="E78" s="149">
        <f>E74*D78</f>
        <v>4.8884</v>
      </c>
      <c r="F78" s="149"/>
      <c r="G78" s="58">
        <f t="shared" si="5"/>
        <v>0</v>
      </c>
      <c r="H78" s="149"/>
      <c r="I78" s="149"/>
      <c r="J78" s="149"/>
      <c r="K78" s="149"/>
      <c r="L78" s="58">
        <f t="shared" si="6"/>
        <v>0</v>
      </c>
    </row>
    <row r="79" spans="1:12" ht="13.5">
      <c r="A79" s="161"/>
      <c r="B79" s="162" t="s">
        <v>144</v>
      </c>
      <c r="C79" s="150" t="s">
        <v>136</v>
      </c>
      <c r="D79" s="110">
        <v>0.08</v>
      </c>
      <c r="E79" s="149">
        <f>E74*D79</f>
        <v>0.1616</v>
      </c>
      <c r="F79" s="149"/>
      <c r="G79" s="58">
        <f t="shared" si="5"/>
        <v>0</v>
      </c>
      <c r="H79" s="149"/>
      <c r="I79" s="149"/>
      <c r="J79" s="149"/>
      <c r="K79" s="149"/>
      <c r="L79" s="58">
        <f t="shared" si="6"/>
        <v>0</v>
      </c>
    </row>
    <row r="80" spans="1:12" ht="13.5">
      <c r="A80" s="161"/>
      <c r="B80" s="160" t="s">
        <v>185</v>
      </c>
      <c r="C80" s="150" t="s">
        <v>129</v>
      </c>
      <c r="D80" s="150" t="s">
        <v>130</v>
      </c>
      <c r="E80" s="149">
        <v>0.256</v>
      </c>
      <c r="F80" s="334"/>
      <c r="G80" s="149">
        <f t="shared" si="5"/>
        <v>0</v>
      </c>
      <c r="H80" s="149"/>
      <c r="I80" s="149"/>
      <c r="J80" s="149"/>
      <c r="K80" s="149"/>
      <c r="L80" s="58">
        <f t="shared" si="6"/>
        <v>0</v>
      </c>
    </row>
    <row r="81" spans="1:12" ht="13.5">
      <c r="A81" s="161"/>
      <c r="B81" s="160" t="s">
        <v>186</v>
      </c>
      <c r="C81" s="150" t="s">
        <v>129</v>
      </c>
      <c r="D81" s="150" t="s">
        <v>130</v>
      </c>
      <c r="E81" s="149">
        <v>0.09</v>
      </c>
      <c r="F81" s="334"/>
      <c r="G81" s="149">
        <f t="shared" si="5"/>
        <v>0</v>
      </c>
      <c r="H81" s="149"/>
      <c r="I81" s="149"/>
      <c r="J81" s="149"/>
      <c r="K81" s="149"/>
      <c r="L81" s="58">
        <f t="shared" si="6"/>
        <v>0</v>
      </c>
    </row>
    <row r="82" spans="1:12" ht="13.5">
      <c r="A82" s="263"/>
      <c r="B82" s="159" t="s">
        <v>123</v>
      </c>
      <c r="C82" s="112" t="s">
        <v>0</v>
      </c>
      <c r="D82" s="58">
        <v>0.9</v>
      </c>
      <c r="E82" s="58">
        <f>E74*D82</f>
        <v>1.818</v>
      </c>
      <c r="F82" s="58"/>
      <c r="G82" s="58">
        <f t="shared" si="5"/>
        <v>0</v>
      </c>
      <c r="H82" s="58"/>
      <c r="I82" s="58"/>
      <c r="J82" s="58"/>
      <c r="K82" s="58"/>
      <c r="L82" s="58">
        <f t="shared" si="6"/>
        <v>0</v>
      </c>
    </row>
    <row r="83" spans="1:12" ht="27">
      <c r="A83" s="117">
        <v>4</v>
      </c>
      <c r="B83" s="164" t="s">
        <v>147</v>
      </c>
      <c r="C83" s="56" t="s">
        <v>136</v>
      </c>
      <c r="D83" s="112"/>
      <c r="E83" s="57">
        <v>2.82</v>
      </c>
      <c r="F83" s="58"/>
      <c r="G83" s="58"/>
      <c r="H83" s="58"/>
      <c r="I83" s="58"/>
      <c r="J83" s="58"/>
      <c r="K83" s="58"/>
      <c r="L83" s="57"/>
    </row>
    <row r="84" spans="1:12" ht="13.5">
      <c r="A84" s="161"/>
      <c r="B84" s="160" t="s">
        <v>150</v>
      </c>
      <c r="C84" s="112" t="s">
        <v>0</v>
      </c>
      <c r="D84" s="58">
        <v>1</v>
      </c>
      <c r="E84" s="58">
        <f>E83*D84</f>
        <v>2.82</v>
      </c>
      <c r="F84" s="58"/>
      <c r="G84" s="58"/>
      <c r="H84" s="58"/>
      <c r="I84" s="58">
        <f>H84*E84</f>
        <v>0</v>
      </c>
      <c r="J84" s="58"/>
      <c r="K84" s="58"/>
      <c r="L84" s="58">
        <f>I84+G84</f>
        <v>0</v>
      </c>
    </row>
    <row r="85" spans="1:12" ht="13.5">
      <c r="A85" s="161"/>
      <c r="B85" s="159" t="s">
        <v>148</v>
      </c>
      <c r="C85" s="112" t="s">
        <v>0</v>
      </c>
      <c r="D85" s="58">
        <v>1</v>
      </c>
      <c r="E85" s="58">
        <f>E83*D85</f>
        <v>2.82</v>
      </c>
      <c r="F85" s="58"/>
      <c r="G85" s="58"/>
      <c r="H85" s="58"/>
      <c r="I85" s="58"/>
      <c r="J85" s="58"/>
      <c r="K85" s="58">
        <f>J85*E85</f>
        <v>0</v>
      </c>
      <c r="L85" s="58">
        <f>K85+I85+G85</f>
        <v>0</v>
      </c>
    </row>
    <row r="86" spans="1:12" ht="13.5">
      <c r="A86" s="161"/>
      <c r="B86" s="162" t="s">
        <v>145</v>
      </c>
      <c r="C86" s="112" t="s">
        <v>136</v>
      </c>
      <c r="D86" s="58">
        <v>1.02</v>
      </c>
      <c r="E86" s="58">
        <f>E83*D86</f>
        <v>2.8764</v>
      </c>
      <c r="F86" s="58"/>
      <c r="G86" s="58">
        <f aca="true" t="shared" si="7" ref="G86:G91">F86*E86</f>
        <v>0</v>
      </c>
      <c r="H86" s="58"/>
      <c r="I86" s="58"/>
      <c r="J86" s="58"/>
      <c r="K86" s="58"/>
      <c r="L86" s="58">
        <f aca="true" t="shared" si="8" ref="L86:L91">K86+I86+G86</f>
        <v>0</v>
      </c>
    </row>
    <row r="87" spans="1:12" ht="13.5">
      <c r="A87" s="161"/>
      <c r="B87" s="162" t="s">
        <v>143</v>
      </c>
      <c r="C87" s="150" t="s">
        <v>121</v>
      </c>
      <c r="D87" s="110">
        <v>2.46</v>
      </c>
      <c r="E87" s="149">
        <f>E83*D87</f>
        <v>6.9372</v>
      </c>
      <c r="F87" s="149"/>
      <c r="G87" s="58">
        <f t="shared" si="7"/>
        <v>0</v>
      </c>
      <c r="H87" s="149"/>
      <c r="I87" s="149"/>
      <c r="J87" s="149"/>
      <c r="K87" s="149"/>
      <c r="L87" s="58">
        <f t="shared" si="8"/>
        <v>0</v>
      </c>
    </row>
    <row r="88" spans="1:12" ht="13.5">
      <c r="A88" s="161"/>
      <c r="B88" s="162" t="s">
        <v>144</v>
      </c>
      <c r="C88" s="150" t="s">
        <v>136</v>
      </c>
      <c r="D88" s="110">
        <v>0.08</v>
      </c>
      <c r="E88" s="149">
        <f>E83*D88</f>
        <v>0.2256</v>
      </c>
      <c r="F88" s="149"/>
      <c r="G88" s="58">
        <f t="shared" si="7"/>
        <v>0</v>
      </c>
      <c r="H88" s="149"/>
      <c r="I88" s="149"/>
      <c r="J88" s="149"/>
      <c r="K88" s="149"/>
      <c r="L88" s="58">
        <f t="shared" si="8"/>
        <v>0</v>
      </c>
    </row>
    <row r="89" spans="1:12" ht="13.5">
      <c r="A89" s="161"/>
      <c r="B89" s="160" t="s">
        <v>185</v>
      </c>
      <c r="C89" s="150" t="s">
        <v>129</v>
      </c>
      <c r="D89" s="150" t="s">
        <v>130</v>
      </c>
      <c r="E89" s="149">
        <v>0.295</v>
      </c>
      <c r="F89" s="334"/>
      <c r="G89" s="149">
        <f t="shared" si="7"/>
        <v>0</v>
      </c>
      <c r="H89" s="149"/>
      <c r="I89" s="149"/>
      <c r="J89" s="149"/>
      <c r="K89" s="149"/>
      <c r="L89" s="58">
        <f t="shared" si="8"/>
        <v>0</v>
      </c>
    </row>
    <row r="90" spans="1:12" ht="13.5">
      <c r="A90" s="161"/>
      <c r="B90" s="160" t="s">
        <v>186</v>
      </c>
      <c r="C90" s="150" t="s">
        <v>129</v>
      </c>
      <c r="D90" s="150" t="s">
        <v>130</v>
      </c>
      <c r="E90" s="149">
        <v>0.054</v>
      </c>
      <c r="F90" s="334"/>
      <c r="G90" s="149">
        <f t="shared" si="7"/>
        <v>0</v>
      </c>
      <c r="H90" s="149"/>
      <c r="I90" s="149"/>
      <c r="J90" s="149"/>
      <c r="K90" s="149"/>
      <c r="L90" s="58">
        <f t="shared" si="8"/>
        <v>0</v>
      </c>
    </row>
    <row r="91" spans="1:12" ht="13.5">
      <c r="A91" s="263"/>
      <c r="B91" s="159" t="s">
        <v>123</v>
      </c>
      <c r="C91" s="112" t="s">
        <v>0</v>
      </c>
      <c r="D91" s="58">
        <v>0.9</v>
      </c>
      <c r="E91" s="58">
        <f>E83*D91</f>
        <v>2.538</v>
      </c>
      <c r="F91" s="58"/>
      <c r="G91" s="58">
        <f t="shared" si="7"/>
        <v>0</v>
      </c>
      <c r="H91" s="58"/>
      <c r="I91" s="58"/>
      <c r="J91" s="58"/>
      <c r="K91" s="58"/>
      <c r="L91" s="58">
        <f t="shared" si="8"/>
        <v>0</v>
      </c>
    </row>
    <row r="92" spans="1:12" ht="34.5" customHeight="1">
      <c r="A92" s="133"/>
      <c r="B92" s="605" t="s">
        <v>329</v>
      </c>
      <c r="C92" s="606"/>
      <c r="D92" s="606"/>
      <c r="E92" s="606"/>
      <c r="F92" s="156"/>
      <c r="G92" s="156"/>
      <c r="H92" s="157"/>
      <c r="I92" s="156"/>
      <c r="J92" s="156"/>
      <c r="K92" s="156"/>
      <c r="L92" s="158"/>
    </row>
    <row r="93" spans="1:12" ht="29.25" customHeight="1">
      <c r="A93" s="133">
        <v>1</v>
      </c>
      <c r="B93" s="269" t="s">
        <v>330</v>
      </c>
      <c r="C93" s="171" t="s">
        <v>137</v>
      </c>
      <c r="D93" s="56"/>
      <c r="E93" s="57">
        <f>E96+E97+E98</f>
        <v>1.2780000000000002</v>
      </c>
      <c r="F93" s="58"/>
      <c r="G93" s="58"/>
      <c r="H93" s="58"/>
      <c r="I93" s="58"/>
      <c r="J93" s="58"/>
      <c r="K93" s="58"/>
      <c r="L93" s="58"/>
    </row>
    <row r="94" spans="1:12" ht="18.75" customHeight="1">
      <c r="A94" s="266"/>
      <c r="B94" s="489" t="s">
        <v>150</v>
      </c>
      <c r="C94" s="490" t="s">
        <v>0</v>
      </c>
      <c r="D94" s="491">
        <v>1</v>
      </c>
      <c r="E94" s="491">
        <f>E93*D94</f>
        <v>1.2780000000000002</v>
      </c>
      <c r="F94" s="492"/>
      <c r="G94" s="491"/>
      <c r="H94" s="491"/>
      <c r="I94" s="491">
        <f>H94*E94</f>
        <v>0</v>
      </c>
      <c r="J94" s="491"/>
      <c r="K94" s="491"/>
      <c r="L94" s="491">
        <f>K94+I94+G94</f>
        <v>0</v>
      </c>
    </row>
    <row r="95" spans="1:12" ht="18.75" customHeight="1">
      <c r="A95" s="266"/>
      <c r="B95" s="493" t="s">
        <v>191</v>
      </c>
      <c r="C95" s="494" t="s">
        <v>139</v>
      </c>
      <c r="D95" s="495">
        <v>2.12</v>
      </c>
      <c r="E95" s="495">
        <f>E93*D95</f>
        <v>2.7093600000000007</v>
      </c>
      <c r="F95" s="496"/>
      <c r="G95" s="497"/>
      <c r="H95" s="495"/>
      <c r="I95" s="497"/>
      <c r="J95" s="497"/>
      <c r="K95" s="497">
        <f>J95*E95</f>
        <v>0</v>
      </c>
      <c r="L95" s="491">
        <f aca="true" t="shared" si="9" ref="L95:L100">K95+I95+G95</f>
        <v>0</v>
      </c>
    </row>
    <row r="96" spans="1:12" ht="18.75" customHeight="1">
      <c r="A96" s="266"/>
      <c r="B96" s="493" t="s">
        <v>192</v>
      </c>
      <c r="C96" s="494" t="s">
        <v>137</v>
      </c>
      <c r="D96" s="498" t="s">
        <v>189</v>
      </c>
      <c r="E96" s="499">
        <v>1.102</v>
      </c>
      <c r="F96" s="495"/>
      <c r="G96" s="497">
        <f>F96*E96</f>
        <v>0</v>
      </c>
      <c r="H96" s="495"/>
      <c r="I96" s="497"/>
      <c r="J96" s="497"/>
      <c r="K96" s="497"/>
      <c r="L96" s="491">
        <f t="shared" si="9"/>
        <v>0</v>
      </c>
    </row>
    <row r="97" spans="1:12" ht="18.75" customHeight="1">
      <c r="A97" s="266"/>
      <c r="B97" s="493" t="s">
        <v>187</v>
      </c>
      <c r="C97" s="494" t="s">
        <v>137</v>
      </c>
      <c r="D97" s="498" t="s">
        <v>189</v>
      </c>
      <c r="E97" s="499">
        <v>0.13</v>
      </c>
      <c r="F97" s="495"/>
      <c r="G97" s="497">
        <f>F97*E97</f>
        <v>0</v>
      </c>
      <c r="H97" s="495"/>
      <c r="I97" s="497"/>
      <c r="J97" s="497"/>
      <c r="K97" s="497"/>
      <c r="L97" s="491">
        <f t="shared" si="9"/>
        <v>0</v>
      </c>
    </row>
    <row r="98" spans="1:12" ht="18.75" customHeight="1">
      <c r="A98" s="266"/>
      <c r="B98" s="493" t="s">
        <v>193</v>
      </c>
      <c r="C98" s="494" t="s">
        <v>137</v>
      </c>
      <c r="D98" s="498" t="s">
        <v>189</v>
      </c>
      <c r="E98" s="499">
        <v>0.046</v>
      </c>
      <c r="F98" s="495"/>
      <c r="G98" s="497">
        <f>F98*E98</f>
        <v>0</v>
      </c>
      <c r="H98" s="495"/>
      <c r="I98" s="497"/>
      <c r="J98" s="497"/>
      <c r="K98" s="497"/>
      <c r="L98" s="491">
        <f t="shared" si="9"/>
        <v>0</v>
      </c>
    </row>
    <row r="99" spans="1:12" ht="18.75" customHeight="1">
      <c r="A99" s="266"/>
      <c r="B99" s="500" t="s">
        <v>190</v>
      </c>
      <c r="C99" s="501" t="s">
        <v>161</v>
      </c>
      <c r="D99" s="502">
        <v>5.5</v>
      </c>
      <c r="E99" s="495">
        <f>E93*D99</f>
        <v>7.029000000000002</v>
      </c>
      <c r="F99" s="495"/>
      <c r="G99" s="497">
        <f>F99*E99</f>
        <v>0</v>
      </c>
      <c r="H99" s="495"/>
      <c r="I99" s="495"/>
      <c r="J99" s="495"/>
      <c r="K99" s="495"/>
      <c r="L99" s="491">
        <f t="shared" si="9"/>
        <v>0</v>
      </c>
    </row>
    <row r="100" spans="1:12" ht="18.75" customHeight="1">
      <c r="A100" s="266"/>
      <c r="B100" s="503" t="s">
        <v>123</v>
      </c>
      <c r="C100" s="490" t="s">
        <v>0</v>
      </c>
      <c r="D100" s="328">
        <v>5</v>
      </c>
      <c r="E100" s="315">
        <f>E93*D100</f>
        <v>6.3900000000000015</v>
      </c>
      <c r="F100" s="315"/>
      <c r="G100" s="491">
        <f>F100*E100</f>
        <v>0</v>
      </c>
      <c r="H100" s="315"/>
      <c r="I100" s="315"/>
      <c r="J100" s="315"/>
      <c r="K100" s="315"/>
      <c r="L100" s="491">
        <f t="shared" si="9"/>
        <v>0</v>
      </c>
    </row>
    <row r="101" spans="1:12" ht="27">
      <c r="A101" s="133">
        <v>2</v>
      </c>
      <c r="B101" s="271" t="s">
        <v>423</v>
      </c>
      <c r="C101" s="171" t="s">
        <v>137</v>
      </c>
      <c r="D101" s="171"/>
      <c r="E101" s="172">
        <v>5.79</v>
      </c>
      <c r="F101" s="58"/>
      <c r="G101" s="58"/>
      <c r="H101" s="58"/>
      <c r="I101" s="58"/>
      <c r="J101" s="58"/>
      <c r="K101" s="58"/>
      <c r="L101" s="58"/>
    </row>
    <row r="102" spans="1:12" ht="17.25" customHeight="1">
      <c r="A102" s="266"/>
      <c r="B102" s="160" t="s">
        <v>150</v>
      </c>
      <c r="C102" s="112" t="s">
        <v>0</v>
      </c>
      <c r="D102" s="58">
        <v>1</v>
      </c>
      <c r="E102" s="58">
        <f>E101*D102</f>
        <v>5.79</v>
      </c>
      <c r="F102" s="213"/>
      <c r="G102" s="185"/>
      <c r="H102" s="185"/>
      <c r="I102" s="185">
        <f>H102*E102</f>
        <v>0</v>
      </c>
      <c r="J102" s="185"/>
      <c r="K102" s="185"/>
      <c r="L102" s="185">
        <f>K102+I102+G102</f>
        <v>0</v>
      </c>
    </row>
    <row r="103" spans="1:12" ht="17.25" customHeight="1">
      <c r="A103" s="266"/>
      <c r="B103" s="162" t="s">
        <v>191</v>
      </c>
      <c r="C103" s="90" t="s">
        <v>139</v>
      </c>
      <c r="D103" s="149">
        <v>2.12</v>
      </c>
      <c r="E103" s="149">
        <f>E101*D103</f>
        <v>12.2748</v>
      </c>
      <c r="F103" s="165"/>
      <c r="G103" s="214"/>
      <c r="H103" s="149"/>
      <c r="I103" s="214"/>
      <c r="J103" s="214"/>
      <c r="K103" s="214">
        <f>J103*E103</f>
        <v>0</v>
      </c>
      <c r="L103" s="185">
        <f aca="true" t="shared" si="10" ref="L103:L111">K103+I103+G103</f>
        <v>0</v>
      </c>
    </row>
    <row r="104" spans="1:12" ht="17.25" customHeight="1">
      <c r="A104" s="266"/>
      <c r="B104" s="162" t="s">
        <v>194</v>
      </c>
      <c r="C104" s="90" t="s">
        <v>137</v>
      </c>
      <c r="D104" s="150" t="s">
        <v>189</v>
      </c>
      <c r="E104" s="149">
        <v>0.94</v>
      </c>
      <c r="F104" s="165"/>
      <c r="G104" s="214">
        <f aca="true" t="shared" si="11" ref="G104:G111">F104*E104</f>
        <v>0</v>
      </c>
      <c r="H104" s="149"/>
      <c r="I104" s="214"/>
      <c r="J104" s="214"/>
      <c r="K104" s="214"/>
      <c r="L104" s="185">
        <f t="shared" si="10"/>
        <v>0</v>
      </c>
    </row>
    <row r="105" spans="1:12" ht="17.25" customHeight="1">
      <c r="A105" s="266"/>
      <c r="B105" s="162" t="s">
        <v>195</v>
      </c>
      <c r="C105" s="90" t="s">
        <v>137</v>
      </c>
      <c r="D105" s="150" t="s">
        <v>189</v>
      </c>
      <c r="E105" s="149">
        <v>1.18</v>
      </c>
      <c r="F105" s="165"/>
      <c r="G105" s="214">
        <f t="shared" si="11"/>
        <v>0</v>
      </c>
      <c r="H105" s="149"/>
      <c r="I105" s="214"/>
      <c r="J105" s="214"/>
      <c r="K105" s="214"/>
      <c r="L105" s="185">
        <f t="shared" si="10"/>
        <v>0</v>
      </c>
    </row>
    <row r="106" spans="1:12" ht="17.25" customHeight="1">
      <c r="A106" s="266"/>
      <c r="B106" s="162" t="s">
        <v>196</v>
      </c>
      <c r="C106" s="90" t="s">
        <v>137</v>
      </c>
      <c r="D106" s="150" t="s">
        <v>189</v>
      </c>
      <c r="E106" s="149">
        <v>0.211</v>
      </c>
      <c r="F106" s="165"/>
      <c r="G106" s="214">
        <f t="shared" si="11"/>
        <v>0</v>
      </c>
      <c r="H106" s="149"/>
      <c r="I106" s="214"/>
      <c r="J106" s="214"/>
      <c r="K106" s="214"/>
      <c r="L106" s="185">
        <f t="shared" si="10"/>
        <v>0</v>
      </c>
    </row>
    <row r="107" spans="1:12" ht="17.25" customHeight="1">
      <c r="A107" s="266"/>
      <c r="B107" s="162" t="s">
        <v>197</v>
      </c>
      <c r="C107" s="90" t="s">
        <v>137</v>
      </c>
      <c r="D107" s="150" t="s">
        <v>189</v>
      </c>
      <c r="E107" s="215">
        <v>2.02</v>
      </c>
      <c r="F107" s="165"/>
      <c r="G107" s="214">
        <f t="shared" si="11"/>
        <v>0</v>
      </c>
      <c r="H107" s="149"/>
      <c r="I107" s="214"/>
      <c r="J107" s="214"/>
      <c r="K107" s="214"/>
      <c r="L107" s="185">
        <f t="shared" si="10"/>
        <v>0</v>
      </c>
    </row>
    <row r="108" spans="1:12" ht="17.25" customHeight="1">
      <c r="A108" s="266"/>
      <c r="B108" s="162" t="s">
        <v>198</v>
      </c>
      <c r="C108" s="90" t="s">
        <v>137</v>
      </c>
      <c r="D108" s="150" t="s">
        <v>189</v>
      </c>
      <c r="E108" s="149">
        <v>1.4</v>
      </c>
      <c r="F108" s="165"/>
      <c r="G108" s="214">
        <f t="shared" si="11"/>
        <v>0</v>
      </c>
      <c r="H108" s="149"/>
      <c r="I108" s="214"/>
      <c r="J108" s="214"/>
      <c r="K108" s="214"/>
      <c r="L108" s="185">
        <f t="shared" si="10"/>
        <v>0</v>
      </c>
    </row>
    <row r="109" spans="1:12" ht="17.25" customHeight="1">
      <c r="A109" s="266"/>
      <c r="B109" s="162" t="s">
        <v>322</v>
      </c>
      <c r="C109" s="90" t="s">
        <v>137</v>
      </c>
      <c r="D109" s="150" t="s">
        <v>189</v>
      </c>
      <c r="E109" s="149">
        <v>0.042</v>
      </c>
      <c r="F109" s="149"/>
      <c r="G109" s="214">
        <f t="shared" si="11"/>
        <v>0</v>
      </c>
      <c r="H109" s="149"/>
      <c r="I109" s="214"/>
      <c r="J109" s="214"/>
      <c r="K109" s="214"/>
      <c r="L109" s="185">
        <f t="shared" si="10"/>
        <v>0</v>
      </c>
    </row>
    <row r="110" spans="1:12" ht="17.25" customHeight="1">
      <c r="A110" s="266"/>
      <c r="B110" s="270" t="s">
        <v>190</v>
      </c>
      <c r="C110" s="109" t="s">
        <v>161</v>
      </c>
      <c r="D110" s="152">
        <v>7.5</v>
      </c>
      <c r="E110" s="149">
        <f>E101*D110</f>
        <v>43.425</v>
      </c>
      <c r="F110" s="149"/>
      <c r="G110" s="214">
        <f t="shared" si="11"/>
        <v>0</v>
      </c>
      <c r="H110" s="149"/>
      <c r="I110" s="149"/>
      <c r="J110" s="149"/>
      <c r="K110" s="149"/>
      <c r="L110" s="185">
        <f t="shared" si="10"/>
        <v>0</v>
      </c>
    </row>
    <row r="111" spans="1:12" ht="17.25" customHeight="1">
      <c r="A111" s="266"/>
      <c r="B111" s="163" t="s">
        <v>123</v>
      </c>
      <c r="C111" s="118" t="s">
        <v>0</v>
      </c>
      <c r="D111" s="169">
        <v>5</v>
      </c>
      <c r="E111" s="169">
        <f>E101*D111</f>
        <v>28.95</v>
      </c>
      <c r="F111" s="169"/>
      <c r="G111" s="58">
        <f t="shared" si="11"/>
        <v>0</v>
      </c>
      <c r="H111" s="169"/>
      <c r="I111" s="169"/>
      <c r="J111" s="169"/>
      <c r="K111" s="169"/>
      <c r="L111" s="185">
        <f t="shared" si="10"/>
        <v>0</v>
      </c>
    </row>
    <row r="112" spans="1:12" ht="27.75" customHeight="1">
      <c r="A112" s="321">
        <v>3</v>
      </c>
      <c r="B112" s="396" t="s">
        <v>424</v>
      </c>
      <c r="C112" s="354" t="s">
        <v>137</v>
      </c>
      <c r="D112" s="354"/>
      <c r="E112" s="356">
        <v>0.896</v>
      </c>
      <c r="F112" s="307"/>
      <c r="G112" s="307"/>
      <c r="H112" s="307"/>
      <c r="I112" s="307"/>
      <c r="J112" s="307"/>
      <c r="K112" s="307"/>
      <c r="L112" s="307"/>
    </row>
    <row r="113" spans="1:12" ht="17.25" customHeight="1">
      <c r="A113" s="393"/>
      <c r="B113" s="344" t="s">
        <v>150</v>
      </c>
      <c r="C113" s="316" t="s">
        <v>0</v>
      </c>
      <c r="D113" s="307">
        <v>1</v>
      </c>
      <c r="E113" s="307">
        <f>E112*D113</f>
        <v>0.896</v>
      </c>
      <c r="F113" s="213"/>
      <c r="G113" s="366"/>
      <c r="H113" s="366"/>
      <c r="I113" s="366">
        <f>H113*E113</f>
        <v>0</v>
      </c>
      <c r="J113" s="366"/>
      <c r="K113" s="366"/>
      <c r="L113" s="366">
        <f>K113+I113+G113</f>
        <v>0</v>
      </c>
    </row>
    <row r="114" spans="1:12" ht="17.25" customHeight="1">
      <c r="A114" s="393"/>
      <c r="B114" s="346" t="s">
        <v>427</v>
      </c>
      <c r="C114" s="310" t="s">
        <v>137</v>
      </c>
      <c r="D114" s="336" t="s">
        <v>189</v>
      </c>
      <c r="E114" s="334">
        <v>0.896</v>
      </c>
      <c r="F114" s="349"/>
      <c r="G114" s="373">
        <f>F114*E114</f>
        <v>0</v>
      </c>
      <c r="H114" s="334"/>
      <c r="I114" s="373"/>
      <c r="J114" s="373"/>
      <c r="K114" s="373"/>
      <c r="L114" s="366">
        <f>K114+I114+G114</f>
        <v>0</v>
      </c>
    </row>
    <row r="115" spans="1:12" ht="17.25" customHeight="1">
      <c r="A115" s="393"/>
      <c r="B115" s="395" t="s">
        <v>190</v>
      </c>
      <c r="C115" s="313" t="s">
        <v>161</v>
      </c>
      <c r="D115" s="338">
        <v>7.5</v>
      </c>
      <c r="E115" s="334">
        <f>E112*D115</f>
        <v>6.72</v>
      </c>
      <c r="F115" s="334"/>
      <c r="G115" s="373">
        <f>F115*E115</f>
        <v>0</v>
      </c>
      <c r="H115" s="334"/>
      <c r="I115" s="334"/>
      <c r="J115" s="334"/>
      <c r="K115" s="334"/>
      <c r="L115" s="366">
        <f>K115+I115+G115</f>
        <v>0</v>
      </c>
    </row>
    <row r="116" spans="1:12" ht="17.25" customHeight="1">
      <c r="A116" s="393"/>
      <c r="B116" s="347" t="s">
        <v>123</v>
      </c>
      <c r="C116" s="322" t="s">
        <v>0</v>
      </c>
      <c r="D116" s="352">
        <v>5</v>
      </c>
      <c r="E116" s="352">
        <f>E112*D116</f>
        <v>4.48</v>
      </c>
      <c r="F116" s="352"/>
      <c r="G116" s="307">
        <f>F116*E116</f>
        <v>0</v>
      </c>
      <c r="H116" s="352"/>
      <c r="I116" s="352"/>
      <c r="J116" s="352"/>
      <c r="K116" s="352"/>
      <c r="L116" s="366">
        <f>K116+I116+G116</f>
        <v>0</v>
      </c>
    </row>
    <row r="117" spans="1:12" ht="39" customHeight="1">
      <c r="A117" s="321">
        <v>4</v>
      </c>
      <c r="B117" s="396" t="s">
        <v>425</v>
      </c>
      <c r="C117" s="354" t="s">
        <v>137</v>
      </c>
      <c r="D117" s="354"/>
      <c r="E117" s="356">
        <v>0.65</v>
      </c>
      <c r="F117" s="307"/>
      <c r="G117" s="307"/>
      <c r="H117" s="307"/>
      <c r="I117" s="307"/>
      <c r="J117" s="307"/>
      <c r="K117" s="307"/>
      <c r="L117" s="307"/>
    </row>
    <row r="118" spans="1:12" ht="17.25" customHeight="1">
      <c r="A118" s="393"/>
      <c r="B118" s="344" t="s">
        <v>150</v>
      </c>
      <c r="C118" s="316" t="s">
        <v>0</v>
      </c>
      <c r="D118" s="307">
        <v>1</v>
      </c>
      <c r="E118" s="307">
        <f>E117*D118</f>
        <v>0.65</v>
      </c>
      <c r="F118" s="213"/>
      <c r="G118" s="366"/>
      <c r="H118" s="366"/>
      <c r="I118" s="366">
        <f>H118*E118</f>
        <v>0</v>
      </c>
      <c r="J118" s="366"/>
      <c r="K118" s="366"/>
      <c r="L118" s="366">
        <f>K118+I118+G118</f>
        <v>0</v>
      </c>
    </row>
    <row r="119" spans="1:12" ht="17.25" customHeight="1">
      <c r="A119" s="393"/>
      <c r="B119" s="346" t="s">
        <v>426</v>
      </c>
      <c r="C119" s="310" t="s">
        <v>137</v>
      </c>
      <c r="D119" s="336" t="s">
        <v>189</v>
      </c>
      <c r="E119" s="374">
        <v>0.14</v>
      </c>
      <c r="F119" s="349"/>
      <c r="G119" s="373">
        <f>F119*E119</f>
        <v>0</v>
      </c>
      <c r="H119" s="334"/>
      <c r="I119" s="373"/>
      <c r="J119" s="373"/>
      <c r="K119" s="373"/>
      <c r="L119" s="366">
        <f>K119+I119+G119</f>
        <v>0</v>
      </c>
    </row>
    <row r="120" spans="1:12" ht="17.25" customHeight="1">
      <c r="A120" s="393"/>
      <c r="B120" s="346" t="s">
        <v>199</v>
      </c>
      <c r="C120" s="310" t="s">
        <v>137</v>
      </c>
      <c r="D120" s="336" t="s">
        <v>189</v>
      </c>
      <c r="E120" s="334">
        <v>0.51</v>
      </c>
      <c r="F120" s="349"/>
      <c r="G120" s="373">
        <f>F120*E120</f>
        <v>0</v>
      </c>
      <c r="H120" s="334"/>
      <c r="I120" s="373"/>
      <c r="J120" s="373"/>
      <c r="K120" s="373"/>
      <c r="L120" s="366">
        <f>K120+I120+G120</f>
        <v>0</v>
      </c>
    </row>
    <row r="121" spans="1:12" ht="17.25" customHeight="1">
      <c r="A121" s="393"/>
      <c r="B121" s="395" t="s">
        <v>190</v>
      </c>
      <c r="C121" s="313" t="s">
        <v>161</v>
      </c>
      <c r="D121" s="338">
        <v>7.5</v>
      </c>
      <c r="E121" s="334">
        <f>E117*D121</f>
        <v>4.875</v>
      </c>
      <c r="F121" s="334"/>
      <c r="G121" s="373">
        <f>F121*E121</f>
        <v>0</v>
      </c>
      <c r="H121" s="334"/>
      <c r="I121" s="334"/>
      <c r="J121" s="334"/>
      <c r="K121" s="334"/>
      <c r="L121" s="366">
        <f>K121+I121+G121</f>
        <v>0</v>
      </c>
    </row>
    <row r="122" spans="1:12" ht="17.25" customHeight="1">
      <c r="A122" s="393"/>
      <c r="B122" s="347" t="s">
        <v>123</v>
      </c>
      <c r="C122" s="322" t="s">
        <v>0</v>
      </c>
      <c r="D122" s="352">
        <v>5</v>
      </c>
      <c r="E122" s="352">
        <f>E117*D122</f>
        <v>3.25</v>
      </c>
      <c r="F122" s="352"/>
      <c r="G122" s="307">
        <f>F122*E122</f>
        <v>0</v>
      </c>
      <c r="H122" s="352"/>
      <c r="I122" s="352"/>
      <c r="J122" s="352"/>
      <c r="K122" s="352"/>
      <c r="L122" s="366">
        <f>K122+I122+G122</f>
        <v>0</v>
      </c>
    </row>
    <row r="123" spans="1:12" ht="27">
      <c r="A123" s="321">
        <v>5</v>
      </c>
      <c r="B123" s="164" t="s">
        <v>165</v>
      </c>
      <c r="C123" s="56" t="s">
        <v>129</v>
      </c>
      <c r="D123" s="112"/>
      <c r="E123" s="57">
        <v>8.62</v>
      </c>
      <c r="F123" s="57"/>
      <c r="G123" s="57"/>
      <c r="H123" s="57"/>
      <c r="I123" s="57"/>
      <c r="J123" s="57"/>
      <c r="K123" s="57"/>
      <c r="L123" s="57"/>
    </row>
    <row r="124" spans="1:12" ht="13.5">
      <c r="A124" s="184"/>
      <c r="B124" s="272" t="s">
        <v>172</v>
      </c>
      <c r="C124" s="112" t="s">
        <v>0</v>
      </c>
      <c r="D124" s="205">
        <v>1</v>
      </c>
      <c r="E124" s="182">
        <f>E123*D124</f>
        <v>8.62</v>
      </c>
      <c r="F124" s="183"/>
      <c r="G124" s="182"/>
      <c r="H124" s="182"/>
      <c r="I124" s="182">
        <f>H124*E124</f>
        <v>0</v>
      </c>
      <c r="J124" s="182"/>
      <c r="K124" s="182"/>
      <c r="L124" s="182">
        <f>I124+G124</f>
        <v>0</v>
      </c>
    </row>
    <row r="125" spans="1:12" ht="13.5">
      <c r="A125" s="85"/>
      <c r="B125" s="206" t="s">
        <v>166</v>
      </c>
      <c r="C125" s="87" t="s">
        <v>200</v>
      </c>
      <c r="D125" s="88">
        <v>20</v>
      </c>
      <c r="E125" s="89">
        <f>E123*D125</f>
        <v>172.39999999999998</v>
      </c>
      <c r="F125" s="145"/>
      <c r="G125" s="145">
        <f>F125*E125</f>
        <v>0</v>
      </c>
      <c r="H125" s="145"/>
      <c r="I125" s="145"/>
      <c r="J125" s="145"/>
      <c r="K125" s="145"/>
      <c r="L125" s="145">
        <f>G125</f>
        <v>0</v>
      </c>
    </row>
    <row r="126" spans="1:12" ht="13.5">
      <c r="A126" s="268"/>
      <c r="B126" s="97" t="s">
        <v>5</v>
      </c>
      <c r="C126" s="96"/>
      <c r="D126" s="59"/>
      <c r="E126" s="60"/>
      <c r="F126" s="61"/>
      <c r="G126" s="61">
        <f>SUM(G13:G125)</f>
        <v>0</v>
      </c>
      <c r="H126" s="61"/>
      <c r="I126" s="61"/>
      <c r="J126" s="61"/>
      <c r="K126" s="61"/>
      <c r="L126" s="57">
        <f>SUM(L13:L125)</f>
        <v>0</v>
      </c>
    </row>
    <row r="127" spans="1:12" ht="13.5">
      <c r="A127" s="94"/>
      <c r="B127" s="207" t="s">
        <v>131</v>
      </c>
      <c r="C127" s="208">
        <v>0.05</v>
      </c>
      <c r="D127" s="209"/>
      <c r="E127" s="210"/>
      <c r="F127" s="211"/>
      <c r="G127" s="211"/>
      <c r="H127" s="211"/>
      <c r="I127" s="211"/>
      <c r="J127" s="211"/>
      <c r="K127" s="211"/>
      <c r="L127" s="185">
        <f>G126*C127</f>
        <v>0</v>
      </c>
    </row>
    <row r="128" spans="1:12" ht="13.5">
      <c r="A128" s="94"/>
      <c r="B128" s="97" t="s">
        <v>5</v>
      </c>
      <c r="C128" s="96"/>
      <c r="D128" s="59"/>
      <c r="E128" s="60"/>
      <c r="F128" s="61"/>
      <c r="G128" s="61"/>
      <c r="H128" s="61"/>
      <c r="I128" s="61"/>
      <c r="J128" s="61"/>
      <c r="K128" s="61"/>
      <c r="L128" s="58">
        <f>L127+L126</f>
        <v>0</v>
      </c>
    </row>
    <row r="129" spans="1:12" ht="13.5">
      <c r="A129" s="63"/>
      <c r="B129" s="98" t="s">
        <v>132</v>
      </c>
      <c r="C129" s="62">
        <v>0.1</v>
      </c>
      <c r="D129" s="59"/>
      <c r="E129" s="60"/>
      <c r="F129" s="61"/>
      <c r="G129" s="61"/>
      <c r="H129" s="61"/>
      <c r="I129" s="61"/>
      <c r="J129" s="61"/>
      <c r="K129" s="61"/>
      <c r="L129" s="58">
        <f>L128*C129</f>
        <v>0</v>
      </c>
    </row>
    <row r="130" spans="1:12" ht="13.5">
      <c r="A130" s="63"/>
      <c r="B130" s="99" t="s">
        <v>122</v>
      </c>
      <c r="C130" s="62"/>
      <c r="D130" s="59"/>
      <c r="E130" s="60"/>
      <c r="F130" s="61"/>
      <c r="G130" s="61"/>
      <c r="H130" s="61"/>
      <c r="I130" s="61"/>
      <c r="J130" s="61"/>
      <c r="K130" s="61"/>
      <c r="L130" s="58">
        <f>L129+L128</f>
        <v>0</v>
      </c>
    </row>
    <row r="131" spans="1:12" ht="13.5">
      <c r="A131" s="100"/>
      <c r="B131" s="95" t="s">
        <v>133</v>
      </c>
      <c r="C131" s="96">
        <v>0.08</v>
      </c>
      <c r="D131" s="101"/>
      <c r="E131" s="102"/>
      <c r="F131" s="95"/>
      <c r="G131" s="93"/>
      <c r="H131" s="93"/>
      <c r="I131" s="93"/>
      <c r="J131" s="103"/>
      <c r="K131" s="103"/>
      <c r="L131" s="89">
        <f>L130*C131</f>
        <v>0</v>
      </c>
    </row>
    <row r="132" spans="2:12" ht="13.5">
      <c r="B132" s="97" t="s">
        <v>5</v>
      </c>
      <c r="C132" s="96"/>
      <c r="D132" s="101"/>
      <c r="E132" s="102"/>
      <c r="F132" s="95"/>
      <c r="G132" s="93"/>
      <c r="H132" s="93"/>
      <c r="I132" s="93"/>
      <c r="J132" s="103"/>
      <c r="K132" s="103"/>
      <c r="L132" s="89">
        <f>L131+L130</f>
        <v>0</v>
      </c>
    </row>
    <row r="133" spans="2:12" ht="13.5">
      <c r="B133" s="95" t="s">
        <v>120</v>
      </c>
      <c r="C133" s="96">
        <v>0.05</v>
      </c>
      <c r="D133" s="101"/>
      <c r="E133" s="102"/>
      <c r="F133" s="95"/>
      <c r="G133" s="93"/>
      <c r="H133" s="93"/>
      <c r="I133" s="93"/>
      <c r="J133" s="103"/>
      <c r="K133" s="103"/>
      <c r="L133" s="89">
        <f>L132*C133</f>
        <v>0</v>
      </c>
    </row>
    <row r="134" spans="2:12" ht="13.5">
      <c r="B134" s="97" t="s">
        <v>5</v>
      </c>
      <c r="C134" s="96"/>
      <c r="D134" s="101"/>
      <c r="E134" s="102"/>
      <c r="F134" s="95"/>
      <c r="G134" s="93"/>
      <c r="H134" s="93"/>
      <c r="I134" s="93"/>
      <c r="J134" s="103"/>
      <c r="K134" s="103"/>
      <c r="L134" s="89">
        <f>L133+L132</f>
        <v>0</v>
      </c>
    </row>
    <row r="135" spans="2:12" ht="13.5">
      <c r="B135" s="95" t="s">
        <v>134</v>
      </c>
      <c r="C135" s="96">
        <v>0.18</v>
      </c>
      <c r="D135" s="101"/>
      <c r="E135" s="102"/>
      <c r="F135" s="95"/>
      <c r="G135" s="93"/>
      <c r="H135" s="93"/>
      <c r="I135" s="93"/>
      <c r="J135" s="103"/>
      <c r="K135" s="103"/>
      <c r="L135" s="89">
        <f>L134*C135</f>
        <v>0</v>
      </c>
    </row>
    <row r="136" spans="2:12" ht="13.5">
      <c r="B136" s="97" t="s">
        <v>149</v>
      </c>
      <c r="C136" s="104"/>
      <c r="D136" s="104"/>
      <c r="E136" s="104"/>
      <c r="F136" s="104"/>
      <c r="G136" s="105"/>
      <c r="H136" s="105"/>
      <c r="I136" s="105"/>
      <c r="J136" s="105"/>
      <c r="K136" s="105"/>
      <c r="L136" s="106">
        <f>L135+L134</f>
        <v>0</v>
      </c>
    </row>
    <row r="137" ht="13.5">
      <c r="L137" s="108"/>
    </row>
    <row r="139" ht="13.5">
      <c r="L139" s="107"/>
    </row>
    <row r="144" ht="13.5">
      <c r="L144" s="107"/>
    </row>
  </sheetData>
  <sheetProtection/>
  <mergeCells count="14">
    <mergeCell ref="L9:L10"/>
    <mergeCell ref="B34:E34"/>
    <mergeCell ref="A9:A10"/>
    <mergeCell ref="D9:E9"/>
    <mergeCell ref="F9:G9"/>
    <mergeCell ref="H9:I9"/>
    <mergeCell ref="B22:E22"/>
    <mergeCell ref="B47:E47"/>
    <mergeCell ref="B92:E92"/>
    <mergeCell ref="J9:K9"/>
    <mergeCell ref="A40:A41"/>
    <mergeCell ref="B46:E46"/>
    <mergeCell ref="B63:E63"/>
    <mergeCell ref="B12:E12"/>
  </mergeCells>
  <printOptions/>
  <pageMargins left="0.3" right="0.32" top="0.2" bottom="0.36" header="0.21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31"/>
  <sheetViews>
    <sheetView zoomScalePageLayoutView="0" workbookViewId="0" topLeftCell="A9">
      <selection activeCell="J13" sqref="J13:J121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8.62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304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5.75" customHeight="1">
      <c r="B7" s="66" t="s">
        <v>125</v>
      </c>
      <c r="C7" s="66"/>
      <c r="D7" s="66"/>
      <c r="E7" s="66"/>
      <c r="F7" s="66"/>
      <c r="G7" s="66"/>
      <c r="H7" s="66"/>
      <c r="I7" s="66"/>
      <c r="J7" s="66"/>
      <c r="K7" s="68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617" t="s">
        <v>10</v>
      </c>
      <c r="B9" s="125"/>
      <c r="C9" s="70"/>
      <c r="D9" s="619" t="s">
        <v>2</v>
      </c>
      <c r="E9" s="620"/>
      <c r="F9" s="621" t="s">
        <v>3</v>
      </c>
      <c r="G9" s="622"/>
      <c r="H9" s="607" t="s">
        <v>4</v>
      </c>
      <c r="I9" s="608"/>
      <c r="J9" s="607" t="s">
        <v>126</v>
      </c>
      <c r="K9" s="608"/>
      <c r="L9" s="614" t="s">
        <v>152</v>
      </c>
    </row>
    <row r="10" spans="1:12" ht="72" customHeight="1">
      <c r="A10" s="618"/>
      <c r="B10" s="85" t="s">
        <v>11</v>
      </c>
      <c r="C10" s="86" t="s">
        <v>1</v>
      </c>
      <c r="D10" s="123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615"/>
    </row>
    <row r="11" spans="1:12" ht="13.5">
      <c r="A11" s="75" t="s">
        <v>8</v>
      </c>
      <c r="B11" s="122">
        <v>2</v>
      </c>
      <c r="C11" s="124">
        <v>3</v>
      </c>
      <c r="D11" s="262" t="s">
        <v>9</v>
      </c>
      <c r="E11" s="77">
        <v>5</v>
      </c>
      <c r="F11" s="76">
        <v>6</v>
      </c>
      <c r="G11" s="77">
        <v>7</v>
      </c>
      <c r="H11" s="76">
        <v>8</v>
      </c>
      <c r="I11" s="77">
        <v>9</v>
      </c>
      <c r="J11" s="77">
        <v>10</v>
      </c>
      <c r="K11" s="77">
        <v>11</v>
      </c>
      <c r="L11" s="75">
        <v>12</v>
      </c>
    </row>
    <row r="12" spans="1:12" ht="16.5">
      <c r="A12" s="330"/>
      <c r="B12" s="616" t="s">
        <v>441</v>
      </c>
      <c r="C12" s="616"/>
      <c r="D12" s="616"/>
      <c r="E12" s="616"/>
      <c r="F12" s="78"/>
      <c r="G12" s="79"/>
      <c r="H12" s="80"/>
      <c r="I12" s="79"/>
      <c r="J12" s="79"/>
      <c r="K12" s="79"/>
      <c r="L12" s="81"/>
    </row>
    <row r="13" spans="1:12" ht="27">
      <c r="A13" s="322">
        <v>1</v>
      </c>
      <c r="B13" s="457" t="s">
        <v>442</v>
      </c>
      <c r="C13" s="464" t="s">
        <v>206</v>
      </c>
      <c r="D13" s="464"/>
      <c r="E13" s="141">
        <v>1</v>
      </c>
      <c r="F13" s="181"/>
      <c r="G13" s="89"/>
      <c r="H13" s="320"/>
      <c r="I13" s="89"/>
      <c r="J13" s="89"/>
      <c r="K13" s="89"/>
      <c r="L13" s="89"/>
    </row>
    <row r="14" spans="1:12" ht="13.5">
      <c r="A14" s="448"/>
      <c r="B14" s="344" t="s">
        <v>150</v>
      </c>
      <c r="C14" s="316" t="s">
        <v>0</v>
      </c>
      <c r="D14" s="307">
        <v>1</v>
      </c>
      <c r="E14" s="307">
        <f>E13*D14</f>
        <v>1</v>
      </c>
      <c r="F14" s="307"/>
      <c r="G14" s="307"/>
      <c r="H14" s="307"/>
      <c r="I14" s="307">
        <f>H14*E14</f>
        <v>0</v>
      </c>
      <c r="J14" s="307"/>
      <c r="K14" s="307"/>
      <c r="L14" s="307">
        <f>I14+G14</f>
        <v>0</v>
      </c>
    </row>
    <row r="15" spans="1:12" ht="13.5">
      <c r="A15" s="448"/>
      <c r="B15" s="462" t="s">
        <v>382</v>
      </c>
      <c r="C15" s="75" t="s">
        <v>0</v>
      </c>
      <c r="D15" s="459">
        <v>1</v>
      </c>
      <c r="E15" s="459">
        <v>1</v>
      </c>
      <c r="F15" s="362"/>
      <c r="G15" s="89">
        <f>F15*E15</f>
        <v>0</v>
      </c>
      <c r="H15" s="320"/>
      <c r="I15" s="89"/>
      <c r="J15" s="89"/>
      <c r="K15" s="89"/>
      <c r="L15" s="89">
        <f>G15</f>
        <v>0</v>
      </c>
    </row>
    <row r="16" spans="1:12" ht="54.75" customHeight="1">
      <c r="A16" s="479">
        <v>2</v>
      </c>
      <c r="B16" s="222" t="s">
        <v>415</v>
      </c>
      <c r="C16" s="370" t="s">
        <v>416</v>
      </c>
      <c r="D16" s="387"/>
      <c r="E16" s="371">
        <v>1</v>
      </c>
      <c r="F16" s="119"/>
      <c r="G16" s="119"/>
      <c r="H16" s="119"/>
      <c r="I16" s="119"/>
      <c r="J16" s="119"/>
      <c r="K16" s="119"/>
      <c r="L16" s="119"/>
    </row>
    <row r="17" spans="1:12" ht="13.5">
      <c r="A17" s="473"/>
      <c r="B17" s="435" t="s">
        <v>202</v>
      </c>
      <c r="C17" s="460" t="s">
        <v>0</v>
      </c>
      <c r="D17" s="436">
        <v>1</v>
      </c>
      <c r="E17" s="436">
        <f>E16*D17</f>
        <v>1</v>
      </c>
      <c r="F17" s="436"/>
      <c r="G17" s="438"/>
      <c r="H17" s="436"/>
      <c r="I17" s="438">
        <f>H17*E17</f>
        <v>0</v>
      </c>
      <c r="J17" s="436"/>
      <c r="K17" s="436"/>
      <c r="L17" s="405">
        <f>K17+I17+G17</f>
        <v>0</v>
      </c>
    </row>
    <row r="18" spans="1:12" ht="13.5">
      <c r="A18" s="473"/>
      <c r="B18" s="140" t="s">
        <v>417</v>
      </c>
      <c r="C18" s="459" t="s">
        <v>0</v>
      </c>
      <c r="D18" s="88">
        <v>1</v>
      </c>
      <c r="E18" s="459">
        <f>E16*D18</f>
        <v>1</v>
      </c>
      <c r="F18" s="76"/>
      <c r="G18" s="459"/>
      <c r="H18" s="76"/>
      <c r="I18" s="77"/>
      <c r="J18" s="459"/>
      <c r="K18" s="459">
        <f>J18*E18</f>
        <v>0</v>
      </c>
      <c r="L18" s="459">
        <f>K18</f>
        <v>0</v>
      </c>
    </row>
    <row r="19" spans="1:12" ht="40.5">
      <c r="A19" s="454" t="s">
        <v>128</v>
      </c>
      <c r="B19" s="126" t="s">
        <v>419</v>
      </c>
      <c r="C19" s="323" t="s">
        <v>136</v>
      </c>
      <c r="D19" s="312"/>
      <c r="E19" s="325">
        <v>355</v>
      </c>
      <c r="F19" s="316"/>
      <c r="G19" s="307"/>
      <c r="H19" s="317"/>
      <c r="I19" s="307"/>
      <c r="J19" s="318"/>
      <c r="K19" s="307"/>
      <c r="L19" s="307"/>
    </row>
    <row r="20" spans="1:12" ht="13.5">
      <c r="A20" s="360"/>
      <c r="B20" s="113" t="s">
        <v>153</v>
      </c>
      <c r="C20" s="310" t="s">
        <v>139</v>
      </c>
      <c r="D20" s="314">
        <v>0.1</v>
      </c>
      <c r="E20" s="315">
        <f>E19*D20</f>
        <v>35.5</v>
      </c>
      <c r="F20" s="316"/>
      <c r="G20" s="307"/>
      <c r="H20" s="317"/>
      <c r="I20" s="307"/>
      <c r="J20" s="307"/>
      <c r="K20" s="307">
        <f>J20*E20</f>
        <v>0</v>
      </c>
      <c r="L20" s="307">
        <f>K20+I20+G20</f>
        <v>0</v>
      </c>
    </row>
    <row r="21" spans="1:12" ht="27">
      <c r="A21" s="360"/>
      <c r="B21" s="128" t="s">
        <v>183</v>
      </c>
      <c r="C21" s="326" t="s">
        <v>137</v>
      </c>
      <c r="D21" s="327">
        <v>1.75</v>
      </c>
      <c r="E21" s="328">
        <f>E19*D21</f>
        <v>621.25</v>
      </c>
      <c r="F21" s="322"/>
      <c r="G21" s="307"/>
      <c r="H21" s="317"/>
      <c r="I21" s="307"/>
      <c r="J21" s="307"/>
      <c r="K21" s="307">
        <f>J21*E21</f>
        <v>0</v>
      </c>
      <c r="L21" s="307">
        <f>K21+I21+G21</f>
        <v>0</v>
      </c>
    </row>
    <row r="22" spans="1:12" ht="27">
      <c r="A22" s="454" t="s">
        <v>9</v>
      </c>
      <c r="B22" s="339" t="s">
        <v>209</v>
      </c>
      <c r="C22" s="305" t="s">
        <v>136</v>
      </c>
      <c r="D22" s="336"/>
      <c r="E22" s="306">
        <v>22</v>
      </c>
      <c r="F22" s="334"/>
      <c r="G22" s="334"/>
      <c r="H22" s="334"/>
      <c r="I22" s="334"/>
      <c r="J22" s="334"/>
      <c r="K22" s="334"/>
      <c r="L22" s="334"/>
    </row>
    <row r="23" spans="1:12" ht="13.5">
      <c r="A23" s="360"/>
      <c r="B23" s="113" t="s">
        <v>153</v>
      </c>
      <c r="C23" s="310" t="s">
        <v>139</v>
      </c>
      <c r="D23" s="307">
        <v>0.1</v>
      </c>
      <c r="E23" s="307">
        <f>E22*D23</f>
        <v>2.2</v>
      </c>
      <c r="F23" s="307"/>
      <c r="G23" s="307"/>
      <c r="H23" s="307"/>
      <c r="I23" s="307"/>
      <c r="J23" s="307"/>
      <c r="K23" s="307">
        <f>J23*E23</f>
        <v>0</v>
      </c>
      <c r="L23" s="307">
        <f>K23+I23+G23</f>
        <v>0</v>
      </c>
    </row>
    <row r="24" spans="1:12" ht="13.5">
      <c r="A24" s="360"/>
      <c r="B24" s="332" t="s">
        <v>154</v>
      </c>
      <c r="C24" s="316" t="s">
        <v>139</v>
      </c>
      <c r="D24" s="307">
        <v>0.3</v>
      </c>
      <c r="E24" s="307">
        <f>E22*D24</f>
        <v>6.6</v>
      </c>
      <c r="F24" s="307"/>
      <c r="G24" s="307"/>
      <c r="H24" s="307"/>
      <c r="I24" s="307"/>
      <c r="J24" s="307"/>
      <c r="K24" s="307">
        <f>J24*E24</f>
        <v>0</v>
      </c>
      <c r="L24" s="307">
        <f>K24+I24+G24</f>
        <v>0</v>
      </c>
    </row>
    <row r="25" spans="1:12" ht="13.5">
      <c r="A25" s="358"/>
      <c r="B25" s="337" t="s">
        <v>210</v>
      </c>
      <c r="C25" s="326" t="s">
        <v>136</v>
      </c>
      <c r="D25" s="338">
        <v>1.22</v>
      </c>
      <c r="E25" s="338">
        <f>E22*D25</f>
        <v>26.84</v>
      </c>
      <c r="F25" s="338"/>
      <c r="G25" s="338">
        <f>F25*E25</f>
        <v>0</v>
      </c>
      <c r="H25" s="338"/>
      <c r="I25" s="338"/>
      <c r="J25" s="338"/>
      <c r="K25" s="338"/>
      <c r="L25" s="307">
        <f>K25+I25+G25</f>
        <v>0</v>
      </c>
    </row>
    <row r="26" spans="1:12" ht="13.5">
      <c r="A26" s="357">
        <v>5</v>
      </c>
      <c r="B26" s="92" t="s">
        <v>331</v>
      </c>
      <c r="C26" s="329" t="s">
        <v>136</v>
      </c>
      <c r="D26" s="312"/>
      <c r="E26" s="93">
        <v>205</v>
      </c>
      <c r="F26" s="89"/>
      <c r="G26" s="89"/>
      <c r="H26" s="89"/>
      <c r="I26" s="89"/>
      <c r="J26" s="89"/>
      <c r="K26" s="89"/>
      <c r="L26" s="89"/>
    </row>
    <row r="27" spans="1:12" ht="13.5">
      <c r="A27" s="358"/>
      <c r="B27" s="376" t="s">
        <v>158</v>
      </c>
      <c r="C27" s="310" t="s">
        <v>139</v>
      </c>
      <c r="D27" s="336">
        <v>0.1</v>
      </c>
      <c r="E27" s="334">
        <f>E26*D27</f>
        <v>20.5</v>
      </c>
      <c r="F27" s="334"/>
      <c r="G27" s="334"/>
      <c r="H27" s="334"/>
      <c r="I27" s="334"/>
      <c r="J27" s="334"/>
      <c r="K27" s="334">
        <f>J27*E27</f>
        <v>0</v>
      </c>
      <c r="L27" s="307">
        <f>K27</f>
        <v>0</v>
      </c>
    </row>
    <row r="28" spans="1:12" ht="13.5">
      <c r="A28" s="358"/>
      <c r="B28" s="206" t="s">
        <v>332</v>
      </c>
      <c r="C28" s="87" t="s">
        <v>136</v>
      </c>
      <c r="D28" s="314">
        <v>1.22</v>
      </c>
      <c r="E28" s="89">
        <f>E26*D28</f>
        <v>250.1</v>
      </c>
      <c r="F28" s="89"/>
      <c r="G28" s="89">
        <f>F28*E28</f>
        <v>0</v>
      </c>
      <c r="H28" s="89"/>
      <c r="I28" s="89"/>
      <c r="J28" s="89"/>
      <c r="K28" s="89"/>
      <c r="L28" s="89">
        <f>G28</f>
        <v>0</v>
      </c>
    </row>
    <row r="29" spans="1:12" ht="21" customHeight="1">
      <c r="A29" s="134"/>
      <c r="B29" s="606" t="s">
        <v>141</v>
      </c>
      <c r="C29" s="606"/>
      <c r="D29" s="606"/>
      <c r="E29" s="606"/>
      <c r="F29" s="156"/>
      <c r="G29" s="156"/>
      <c r="H29" s="157"/>
      <c r="I29" s="156"/>
      <c r="J29" s="156"/>
      <c r="K29" s="156"/>
      <c r="L29" s="158"/>
    </row>
    <row r="30" spans="1:12" ht="27">
      <c r="A30" s="117">
        <v>1</v>
      </c>
      <c r="B30" s="164" t="s">
        <v>170</v>
      </c>
      <c r="C30" s="56" t="s">
        <v>136</v>
      </c>
      <c r="D30" s="112"/>
      <c r="E30" s="57">
        <v>8.4</v>
      </c>
      <c r="F30" s="58"/>
      <c r="G30" s="58"/>
      <c r="H30" s="58"/>
      <c r="I30" s="58"/>
      <c r="J30" s="58"/>
      <c r="K30" s="58"/>
      <c r="L30" s="57"/>
    </row>
    <row r="31" spans="1:12" ht="13.5">
      <c r="A31" s="161"/>
      <c r="B31" s="160" t="s">
        <v>150</v>
      </c>
      <c r="C31" s="112" t="s">
        <v>0</v>
      </c>
      <c r="D31" s="110">
        <v>1</v>
      </c>
      <c r="E31" s="58">
        <f>E30*D31</f>
        <v>8.4</v>
      </c>
      <c r="F31" s="58"/>
      <c r="G31" s="58"/>
      <c r="H31" s="58"/>
      <c r="I31" s="58">
        <f>H31*E31</f>
        <v>0</v>
      </c>
      <c r="J31" s="58"/>
      <c r="K31" s="58"/>
      <c r="L31" s="58">
        <f>I31+G31</f>
        <v>0</v>
      </c>
    </row>
    <row r="32" spans="1:12" ht="13.5">
      <c r="A32" s="161"/>
      <c r="B32" s="159" t="s">
        <v>148</v>
      </c>
      <c r="C32" s="112" t="s">
        <v>0</v>
      </c>
      <c r="D32" s="58">
        <v>1</v>
      </c>
      <c r="E32" s="58">
        <f>E30*D32</f>
        <v>8.4</v>
      </c>
      <c r="F32" s="58"/>
      <c r="G32" s="58"/>
      <c r="H32" s="58"/>
      <c r="I32" s="58"/>
      <c r="J32" s="58"/>
      <c r="K32" s="58">
        <f>J32*E32</f>
        <v>0</v>
      </c>
      <c r="L32" s="58">
        <f>K32+I32+G32</f>
        <v>0</v>
      </c>
    </row>
    <row r="33" spans="1:12" ht="13.5">
      <c r="A33" s="161"/>
      <c r="B33" s="159" t="s">
        <v>171</v>
      </c>
      <c r="C33" s="112" t="s">
        <v>136</v>
      </c>
      <c r="D33" s="110">
        <v>1.02</v>
      </c>
      <c r="E33" s="58">
        <f>E30*D33</f>
        <v>8.568000000000001</v>
      </c>
      <c r="F33" s="58"/>
      <c r="G33" s="58">
        <f>F33*E33</f>
        <v>0</v>
      </c>
      <c r="H33" s="58"/>
      <c r="I33" s="58"/>
      <c r="J33" s="58"/>
      <c r="K33" s="58"/>
      <c r="L33" s="58">
        <f>K33+I33+G33</f>
        <v>0</v>
      </c>
    </row>
    <row r="34" spans="1:12" ht="13.5">
      <c r="A34" s="263"/>
      <c r="B34" s="159" t="s">
        <v>123</v>
      </c>
      <c r="C34" s="112" t="s">
        <v>0</v>
      </c>
      <c r="D34" s="110">
        <v>0.62</v>
      </c>
      <c r="E34" s="58">
        <f>E30*D34</f>
        <v>5.208</v>
      </c>
      <c r="F34" s="58"/>
      <c r="G34" s="58">
        <f>F34*E34</f>
        <v>0</v>
      </c>
      <c r="H34" s="114"/>
      <c r="I34" s="57"/>
      <c r="J34" s="58"/>
      <c r="K34" s="58"/>
      <c r="L34" s="58">
        <f>I34+G34</f>
        <v>0</v>
      </c>
    </row>
    <row r="35" spans="1:12" ht="27">
      <c r="A35" s="117">
        <v>2</v>
      </c>
      <c r="B35" s="164" t="s">
        <v>184</v>
      </c>
      <c r="C35" s="56" t="s">
        <v>136</v>
      </c>
      <c r="D35" s="112"/>
      <c r="E35" s="57">
        <v>22.82</v>
      </c>
      <c r="F35" s="58"/>
      <c r="G35" s="58"/>
      <c r="H35" s="58"/>
      <c r="I35" s="58"/>
      <c r="J35" s="58"/>
      <c r="K35" s="58"/>
      <c r="L35" s="57"/>
    </row>
    <row r="36" spans="1:12" ht="13.5">
      <c r="A36" s="161"/>
      <c r="B36" s="160" t="s">
        <v>150</v>
      </c>
      <c r="C36" s="112" t="s">
        <v>0</v>
      </c>
      <c r="D36" s="58">
        <v>1</v>
      </c>
      <c r="E36" s="58">
        <f>E35*D36</f>
        <v>22.82</v>
      </c>
      <c r="F36" s="58"/>
      <c r="G36" s="58"/>
      <c r="H36" s="58"/>
      <c r="I36" s="58">
        <f>H36*E36</f>
        <v>0</v>
      </c>
      <c r="J36" s="58"/>
      <c r="K36" s="58"/>
      <c r="L36" s="58">
        <f>I36+G36</f>
        <v>0</v>
      </c>
    </row>
    <row r="37" spans="1:12" ht="13.5">
      <c r="A37" s="161"/>
      <c r="B37" s="159" t="s">
        <v>148</v>
      </c>
      <c r="C37" s="112" t="s">
        <v>0</v>
      </c>
      <c r="D37" s="58">
        <v>1</v>
      </c>
      <c r="E37" s="58">
        <f>E35*D37</f>
        <v>22.82</v>
      </c>
      <c r="F37" s="58"/>
      <c r="G37" s="58"/>
      <c r="H37" s="58"/>
      <c r="I37" s="58"/>
      <c r="J37" s="58"/>
      <c r="K37" s="58">
        <f>J37*E37</f>
        <v>0</v>
      </c>
      <c r="L37" s="58">
        <f aca="true" t="shared" si="0" ref="L37:L43">K37+I37+G37</f>
        <v>0</v>
      </c>
    </row>
    <row r="38" spans="1:12" ht="13.5">
      <c r="A38" s="161"/>
      <c r="B38" s="159" t="s">
        <v>142</v>
      </c>
      <c r="C38" s="112" t="s">
        <v>136</v>
      </c>
      <c r="D38" s="58">
        <v>1.02</v>
      </c>
      <c r="E38" s="58">
        <f>E35*D38</f>
        <v>23.276400000000002</v>
      </c>
      <c r="F38" s="58"/>
      <c r="G38" s="58">
        <f aca="true" t="shared" si="1" ref="G38:G43">F38*E38</f>
        <v>0</v>
      </c>
      <c r="H38" s="58"/>
      <c r="I38" s="58"/>
      <c r="J38" s="58"/>
      <c r="K38" s="58"/>
      <c r="L38" s="58">
        <f t="shared" si="0"/>
        <v>0</v>
      </c>
    </row>
    <row r="39" spans="1:12" ht="13.5">
      <c r="A39" s="161"/>
      <c r="B39" s="159" t="s">
        <v>143</v>
      </c>
      <c r="C39" s="150" t="s">
        <v>121</v>
      </c>
      <c r="D39" s="110">
        <v>0.7</v>
      </c>
      <c r="E39" s="149">
        <f>E35*D39</f>
        <v>15.973999999999998</v>
      </c>
      <c r="F39" s="149"/>
      <c r="G39" s="58">
        <f t="shared" si="1"/>
        <v>0</v>
      </c>
      <c r="H39" s="149"/>
      <c r="I39" s="149"/>
      <c r="J39" s="149"/>
      <c r="K39" s="149"/>
      <c r="L39" s="149">
        <f t="shared" si="0"/>
        <v>0</v>
      </c>
    </row>
    <row r="40" spans="1:12" ht="13.5">
      <c r="A40" s="161"/>
      <c r="B40" s="159" t="s">
        <v>144</v>
      </c>
      <c r="C40" s="150" t="s">
        <v>136</v>
      </c>
      <c r="D40" s="110">
        <v>0.02</v>
      </c>
      <c r="E40" s="149">
        <f>E35*D40</f>
        <v>0.45640000000000003</v>
      </c>
      <c r="F40" s="149"/>
      <c r="G40" s="58">
        <f t="shared" si="1"/>
        <v>0</v>
      </c>
      <c r="H40" s="149"/>
      <c r="I40" s="149"/>
      <c r="J40" s="149"/>
      <c r="K40" s="149"/>
      <c r="L40" s="149">
        <f t="shared" si="0"/>
        <v>0</v>
      </c>
    </row>
    <row r="41" spans="1:12" ht="13.5">
      <c r="A41" s="161"/>
      <c r="B41" s="160" t="s">
        <v>185</v>
      </c>
      <c r="C41" s="150" t="s">
        <v>129</v>
      </c>
      <c r="D41" s="150" t="s">
        <v>130</v>
      </c>
      <c r="E41" s="149">
        <v>1.93</v>
      </c>
      <c r="F41" s="149"/>
      <c r="G41" s="149">
        <f t="shared" si="1"/>
        <v>0</v>
      </c>
      <c r="H41" s="149"/>
      <c r="I41" s="149"/>
      <c r="J41" s="149"/>
      <c r="K41" s="149"/>
      <c r="L41" s="149">
        <f t="shared" si="0"/>
        <v>0</v>
      </c>
    </row>
    <row r="42" spans="1:12" ht="13.5">
      <c r="A42" s="345"/>
      <c r="B42" s="344" t="s">
        <v>186</v>
      </c>
      <c r="C42" s="336" t="s">
        <v>129</v>
      </c>
      <c r="D42" s="336" t="s">
        <v>130</v>
      </c>
      <c r="E42" s="334">
        <v>0.36</v>
      </c>
      <c r="F42" s="334"/>
      <c r="G42" s="334">
        <f t="shared" si="1"/>
        <v>0</v>
      </c>
      <c r="H42" s="334"/>
      <c r="I42" s="334"/>
      <c r="J42" s="334"/>
      <c r="K42" s="334"/>
      <c r="L42" s="334">
        <f t="shared" si="0"/>
        <v>0</v>
      </c>
    </row>
    <row r="43" spans="1:12" ht="13.5">
      <c r="A43" s="263"/>
      <c r="B43" s="159" t="s">
        <v>123</v>
      </c>
      <c r="C43" s="112" t="s">
        <v>0</v>
      </c>
      <c r="D43" s="58">
        <v>0.9</v>
      </c>
      <c r="E43" s="58">
        <f>E35*D43</f>
        <v>20.538</v>
      </c>
      <c r="F43" s="58"/>
      <c r="G43" s="58">
        <f t="shared" si="1"/>
        <v>0</v>
      </c>
      <c r="H43" s="58"/>
      <c r="I43" s="58"/>
      <c r="J43" s="58"/>
      <c r="K43" s="58"/>
      <c r="L43" s="58">
        <f t="shared" si="0"/>
        <v>0</v>
      </c>
    </row>
    <row r="44" spans="1:12" ht="27">
      <c r="A44" s="117">
        <v>3</v>
      </c>
      <c r="B44" s="164" t="s">
        <v>208</v>
      </c>
      <c r="C44" s="56" t="s">
        <v>136</v>
      </c>
      <c r="D44" s="112"/>
      <c r="E44" s="57">
        <v>15.7</v>
      </c>
      <c r="F44" s="58"/>
      <c r="G44" s="58"/>
      <c r="H44" s="58"/>
      <c r="I44" s="58"/>
      <c r="J44" s="58"/>
      <c r="K44" s="58"/>
      <c r="L44" s="57"/>
    </row>
    <row r="45" spans="1:12" ht="13.5">
      <c r="A45" s="161"/>
      <c r="B45" s="160" t="s">
        <v>150</v>
      </c>
      <c r="C45" s="112" t="s">
        <v>0</v>
      </c>
      <c r="D45" s="58">
        <v>1</v>
      </c>
      <c r="E45" s="58">
        <f>E44*D45</f>
        <v>15.7</v>
      </c>
      <c r="F45" s="58"/>
      <c r="G45" s="58"/>
      <c r="H45" s="58"/>
      <c r="I45" s="58">
        <f>H45*E45</f>
        <v>0</v>
      </c>
      <c r="J45" s="58"/>
      <c r="K45" s="58"/>
      <c r="L45" s="58">
        <f>I45+G45</f>
        <v>0</v>
      </c>
    </row>
    <row r="46" spans="1:12" ht="13.5">
      <c r="A46" s="161"/>
      <c r="B46" s="159" t="s">
        <v>148</v>
      </c>
      <c r="C46" s="112" t="s">
        <v>0</v>
      </c>
      <c r="D46" s="58">
        <v>1</v>
      </c>
      <c r="E46" s="58">
        <f>E44*D46</f>
        <v>15.7</v>
      </c>
      <c r="F46" s="58"/>
      <c r="G46" s="58"/>
      <c r="H46" s="58"/>
      <c r="I46" s="58"/>
      <c r="J46" s="58"/>
      <c r="K46" s="58">
        <f>J46*E46</f>
        <v>0</v>
      </c>
      <c r="L46" s="58">
        <f>K46+I46+G46</f>
        <v>0</v>
      </c>
    </row>
    <row r="47" spans="1:12" ht="13.5">
      <c r="A47" s="161"/>
      <c r="B47" s="159" t="s">
        <v>145</v>
      </c>
      <c r="C47" s="112" t="s">
        <v>136</v>
      </c>
      <c r="D47" s="58">
        <v>1.02</v>
      </c>
      <c r="E47" s="58">
        <f>E44*D47</f>
        <v>16.014</v>
      </c>
      <c r="F47" s="58"/>
      <c r="G47" s="58">
        <f aca="true" t="shared" si="2" ref="G47:G52">F47*E47</f>
        <v>0</v>
      </c>
      <c r="H47" s="58"/>
      <c r="I47" s="58"/>
      <c r="J47" s="58"/>
      <c r="K47" s="58"/>
      <c r="L47" s="58">
        <f aca="true" t="shared" si="3" ref="L47:L52">K47+I47+G47</f>
        <v>0</v>
      </c>
    </row>
    <row r="48" spans="1:12" ht="13.5">
      <c r="A48" s="161"/>
      <c r="B48" s="159" t="s">
        <v>143</v>
      </c>
      <c r="C48" s="150" t="s">
        <v>121</v>
      </c>
      <c r="D48" s="110">
        <v>2.64</v>
      </c>
      <c r="E48" s="149">
        <f>E44*D48</f>
        <v>41.448</v>
      </c>
      <c r="F48" s="149"/>
      <c r="G48" s="58">
        <f t="shared" si="2"/>
        <v>0</v>
      </c>
      <c r="H48" s="149"/>
      <c r="I48" s="149"/>
      <c r="J48" s="149"/>
      <c r="K48" s="149"/>
      <c r="L48" s="149">
        <f t="shared" si="3"/>
        <v>0</v>
      </c>
    </row>
    <row r="49" spans="1:12" ht="13.5">
      <c r="A49" s="161"/>
      <c r="B49" s="159" t="s">
        <v>144</v>
      </c>
      <c r="C49" s="150" t="s">
        <v>136</v>
      </c>
      <c r="D49" s="110">
        <v>0.08</v>
      </c>
      <c r="E49" s="149">
        <f>E44*D49</f>
        <v>1.256</v>
      </c>
      <c r="F49" s="149"/>
      <c r="G49" s="58">
        <f t="shared" si="2"/>
        <v>0</v>
      </c>
      <c r="H49" s="149"/>
      <c r="I49" s="149"/>
      <c r="J49" s="149"/>
      <c r="K49" s="149"/>
      <c r="L49" s="149">
        <f t="shared" si="3"/>
        <v>0</v>
      </c>
    </row>
    <row r="50" spans="1:12" ht="13.5">
      <c r="A50" s="161"/>
      <c r="B50" s="160" t="s">
        <v>185</v>
      </c>
      <c r="C50" s="150" t="s">
        <v>129</v>
      </c>
      <c r="D50" s="150" t="s">
        <v>130</v>
      </c>
      <c r="E50" s="149">
        <v>1.1</v>
      </c>
      <c r="F50" s="334"/>
      <c r="G50" s="149">
        <f t="shared" si="2"/>
        <v>0</v>
      </c>
      <c r="H50" s="149"/>
      <c r="I50" s="149"/>
      <c r="J50" s="149"/>
      <c r="K50" s="149"/>
      <c r="L50" s="149">
        <f t="shared" si="3"/>
        <v>0</v>
      </c>
    </row>
    <row r="51" spans="1:12" ht="13.5">
      <c r="A51" s="161"/>
      <c r="B51" s="160" t="s">
        <v>186</v>
      </c>
      <c r="C51" s="150" t="s">
        <v>129</v>
      </c>
      <c r="D51" s="150" t="s">
        <v>130</v>
      </c>
      <c r="E51" s="149">
        <v>0.05</v>
      </c>
      <c r="F51" s="334"/>
      <c r="G51" s="149">
        <f t="shared" si="2"/>
        <v>0</v>
      </c>
      <c r="H51" s="149"/>
      <c r="I51" s="149"/>
      <c r="J51" s="149"/>
      <c r="K51" s="149"/>
      <c r="L51" s="149">
        <f t="shared" si="3"/>
        <v>0</v>
      </c>
    </row>
    <row r="52" spans="1:12" ht="13.5">
      <c r="A52" s="263"/>
      <c r="B52" s="159" t="s">
        <v>123</v>
      </c>
      <c r="C52" s="112" t="s">
        <v>0</v>
      </c>
      <c r="D52" s="58">
        <v>0.9</v>
      </c>
      <c r="E52" s="58">
        <f>E44*D52</f>
        <v>14.129999999999999</v>
      </c>
      <c r="F52" s="58"/>
      <c r="G52" s="58">
        <f t="shared" si="2"/>
        <v>0</v>
      </c>
      <c r="H52" s="58"/>
      <c r="I52" s="58"/>
      <c r="J52" s="58"/>
      <c r="K52" s="58"/>
      <c r="L52" s="58">
        <f t="shared" si="3"/>
        <v>0</v>
      </c>
    </row>
    <row r="53" spans="1:12" ht="18.75" customHeight="1">
      <c r="A53" s="264" t="s">
        <v>9</v>
      </c>
      <c r="B53" s="164" t="s">
        <v>201</v>
      </c>
      <c r="C53" s="56" t="s">
        <v>121</v>
      </c>
      <c r="D53" s="112"/>
      <c r="E53" s="57">
        <v>55</v>
      </c>
      <c r="F53" s="58"/>
      <c r="G53" s="58"/>
      <c r="H53" s="58"/>
      <c r="I53" s="58"/>
      <c r="J53" s="58"/>
      <c r="K53" s="58"/>
      <c r="L53" s="57"/>
    </row>
    <row r="54" spans="1:12" ht="13.5">
      <c r="A54" s="265"/>
      <c r="B54" s="212" t="s">
        <v>202</v>
      </c>
      <c r="C54" s="90" t="s">
        <v>0</v>
      </c>
      <c r="D54" s="88">
        <v>1</v>
      </c>
      <c r="E54" s="89">
        <f>E53*D54</f>
        <v>55</v>
      </c>
      <c r="F54" s="89"/>
      <c r="G54" s="89"/>
      <c r="H54" s="89"/>
      <c r="I54" s="89">
        <f>H54*E54</f>
        <v>0</v>
      </c>
      <c r="J54" s="89"/>
      <c r="K54" s="89"/>
      <c r="L54" s="89">
        <f>I54+G54</f>
        <v>0</v>
      </c>
    </row>
    <row r="55" spans="1:12" ht="13.5">
      <c r="A55" s="265"/>
      <c r="B55" s="206" t="s">
        <v>203</v>
      </c>
      <c r="C55" s="71" t="s">
        <v>200</v>
      </c>
      <c r="D55" s="73">
        <v>0.4</v>
      </c>
      <c r="E55" s="83">
        <f>E53*D55</f>
        <v>22</v>
      </c>
      <c r="F55" s="181"/>
      <c r="G55" s="83">
        <f>F55*E55</f>
        <v>0</v>
      </c>
      <c r="H55" s="83"/>
      <c r="I55" s="83"/>
      <c r="J55" s="83"/>
      <c r="K55" s="83"/>
      <c r="L55" s="83">
        <f>K55+I55+G55</f>
        <v>0</v>
      </c>
    </row>
    <row r="56" spans="1:12" ht="27">
      <c r="A56" s="117">
        <v>5</v>
      </c>
      <c r="B56" s="164" t="s">
        <v>333</v>
      </c>
      <c r="C56" s="56" t="s">
        <v>140</v>
      </c>
      <c r="D56" s="57"/>
      <c r="E56" s="57">
        <v>4</v>
      </c>
      <c r="F56" s="149"/>
      <c r="G56" s="116"/>
      <c r="H56" s="116"/>
      <c r="I56" s="116"/>
      <c r="J56" s="116"/>
      <c r="K56" s="116"/>
      <c r="L56" s="116"/>
    </row>
    <row r="57" spans="1:12" ht="13.5">
      <c r="A57" s="161"/>
      <c r="B57" s="160" t="s">
        <v>150</v>
      </c>
      <c r="C57" s="112" t="s">
        <v>0</v>
      </c>
      <c r="D57" s="110">
        <v>1</v>
      </c>
      <c r="E57" s="58">
        <f>E56*D57</f>
        <v>4</v>
      </c>
      <c r="F57" s="58"/>
      <c r="G57" s="58"/>
      <c r="H57" s="58"/>
      <c r="I57" s="58">
        <f>H57*E57</f>
        <v>0</v>
      </c>
      <c r="J57" s="58"/>
      <c r="K57" s="58"/>
      <c r="L57" s="58">
        <f>I57+G57</f>
        <v>0</v>
      </c>
    </row>
    <row r="58" spans="1:12" ht="13.5">
      <c r="A58" s="161"/>
      <c r="B58" s="162" t="s">
        <v>191</v>
      </c>
      <c r="C58" s="150" t="s">
        <v>169</v>
      </c>
      <c r="D58" s="149"/>
      <c r="E58" s="149">
        <v>1</v>
      </c>
      <c r="F58" s="149"/>
      <c r="G58" s="149"/>
      <c r="H58" s="149"/>
      <c r="I58" s="149"/>
      <c r="J58" s="149"/>
      <c r="K58" s="149">
        <f>J58*E58</f>
        <v>0</v>
      </c>
      <c r="L58" s="149">
        <f>K58</f>
        <v>0</v>
      </c>
    </row>
    <row r="59" spans="1:12" ht="13.5">
      <c r="A59" s="161"/>
      <c r="B59" s="302" t="s">
        <v>334</v>
      </c>
      <c r="C59" s="150" t="s">
        <v>140</v>
      </c>
      <c r="D59" s="149">
        <v>1</v>
      </c>
      <c r="E59" s="149">
        <f>E56*D59</f>
        <v>4</v>
      </c>
      <c r="F59" s="149"/>
      <c r="G59" s="149">
        <f>F59*E59</f>
        <v>0</v>
      </c>
      <c r="H59" s="149"/>
      <c r="I59" s="149"/>
      <c r="J59" s="149"/>
      <c r="K59" s="149"/>
      <c r="L59" s="149">
        <f>G59</f>
        <v>0</v>
      </c>
    </row>
    <row r="60" spans="1:12" ht="13.5">
      <c r="A60" s="161"/>
      <c r="B60" s="206" t="s">
        <v>221</v>
      </c>
      <c r="C60" s="87" t="s">
        <v>124</v>
      </c>
      <c r="D60" s="88" t="s">
        <v>188</v>
      </c>
      <c r="E60" s="89">
        <v>80</v>
      </c>
      <c r="F60" s="89"/>
      <c r="G60" s="89">
        <f>F60*E60</f>
        <v>0</v>
      </c>
      <c r="H60" s="89"/>
      <c r="I60" s="89"/>
      <c r="J60" s="89"/>
      <c r="K60" s="89"/>
      <c r="L60" s="89">
        <f>G60</f>
        <v>0</v>
      </c>
    </row>
    <row r="61" spans="1:12" ht="13.5">
      <c r="A61" s="161"/>
      <c r="B61" s="221" t="s">
        <v>216</v>
      </c>
      <c r="C61" s="82" t="s">
        <v>140</v>
      </c>
      <c r="D61" s="142">
        <v>4</v>
      </c>
      <c r="E61" s="119">
        <f>E57*D61</f>
        <v>16</v>
      </c>
      <c r="F61" s="119"/>
      <c r="G61" s="119">
        <f>F61*E61</f>
        <v>0</v>
      </c>
      <c r="H61" s="119"/>
      <c r="I61" s="119"/>
      <c r="J61" s="119"/>
      <c r="K61" s="119"/>
      <c r="L61" s="119">
        <f>G61</f>
        <v>0</v>
      </c>
    </row>
    <row r="62" spans="1:12" ht="27">
      <c r="A62" s="321">
        <v>6</v>
      </c>
      <c r="B62" s="222" t="s">
        <v>428</v>
      </c>
      <c r="C62" s="370" t="s">
        <v>140</v>
      </c>
      <c r="D62" s="387"/>
      <c r="E62" s="371">
        <v>4</v>
      </c>
      <c r="F62" s="119"/>
      <c r="G62" s="119"/>
      <c r="H62" s="119"/>
      <c r="I62" s="119"/>
      <c r="J62" s="119"/>
      <c r="K62" s="119"/>
      <c r="L62" s="119"/>
    </row>
    <row r="63" spans="1:12" ht="13.5">
      <c r="A63" s="345"/>
      <c r="B63" s="344" t="s">
        <v>150</v>
      </c>
      <c r="C63" s="316" t="s">
        <v>0</v>
      </c>
      <c r="D63" s="314">
        <v>1</v>
      </c>
      <c r="E63" s="307">
        <f>E62*D63</f>
        <v>4</v>
      </c>
      <c r="F63" s="307"/>
      <c r="G63" s="307"/>
      <c r="H63" s="307"/>
      <c r="I63" s="307">
        <f>H63*E63</f>
        <v>0</v>
      </c>
      <c r="J63" s="307"/>
      <c r="K63" s="307"/>
      <c r="L63" s="307">
        <f>I63+G63</f>
        <v>0</v>
      </c>
    </row>
    <row r="64" spans="1:12" ht="13.5">
      <c r="A64" s="345"/>
      <c r="B64" s="221" t="s">
        <v>302</v>
      </c>
      <c r="C64" s="82" t="s">
        <v>121</v>
      </c>
      <c r="D64" s="142"/>
      <c r="E64" s="119">
        <v>20</v>
      </c>
      <c r="F64" s="119"/>
      <c r="G64" s="119">
        <f>F64*E64</f>
        <v>0</v>
      </c>
      <c r="H64" s="119"/>
      <c r="I64" s="119"/>
      <c r="J64" s="119"/>
      <c r="K64" s="119"/>
      <c r="L64" s="119">
        <f>G64</f>
        <v>0</v>
      </c>
    </row>
    <row r="65" spans="1:12" ht="13.5">
      <c r="A65" s="345"/>
      <c r="B65" s="221" t="s">
        <v>429</v>
      </c>
      <c r="C65" s="82" t="s">
        <v>121</v>
      </c>
      <c r="D65" s="142"/>
      <c r="E65" s="119">
        <v>4</v>
      </c>
      <c r="F65" s="119"/>
      <c r="G65" s="119">
        <f>F65*E65</f>
        <v>0</v>
      </c>
      <c r="H65" s="119"/>
      <c r="I65" s="119"/>
      <c r="J65" s="119"/>
      <c r="K65" s="119"/>
      <c r="L65" s="119">
        <f>G65</f>
        <v>0</v>
      </c>
    </row>
    <row r="66" spans="1:12" ht="13.5">
      <c r="A66" s="345"/>
      <c r="B66" s="221" t="s">
        <v>430</v>
      </c>
      <c r="C66" s="82" t="s">
        <v>124</v>
      </c>
      <c r="D66" s="142"/>
      <c r="E66" s="119">
        <v>16</v>
      </c>
      <c r="F66" s="119"/>
      <c r="G66" s="119">
        <f>F66*E66</f>
        <v>0</v>
      </c>
      <c r="H66" s="119"/>
      <c r="I66" s="119"/>
      <c r="J66" s="119"/>
      <c r="K66" s="119"/>
      <c r="L66" s="119">
        <f>G66</f>
        <v>0</v>
      </c>
    </row>
    <row r="67" spans="1:12" ht="27">
      <c r="A67" s="345"/>
      <c r="B67" s="221" t="s">
        <v>431</v>
      </c>
      <c r="C67" s="70" t="s">
        <v>124</v>
      </c>
      <c r="D67" s="303"/>
      <c r="E67" s="144">
        <v>12</v>
      </c>
      <c r="F67" s="144"/>
      <c r="G67" s="144">
        <f>F67*E67</f>
        <v>0</v>
      </c>
      <c r="H67" s="144"/>
      <c r="I67" s="144"/>
      <c r="J67" s="144"/>
      <c r="K67" s="144"/>
      <c r="L67" s="144">
        <f>G67</f>
        <v>0</v>
      </c>
    </row>
    <row r="68" spans="1:12" ht="13.5">
      <c r="A68" s="345"/>
      <c r="B68" s="221" t="s">
        <v>123</v>
      </c>
      <c r="C68" s="82" t="s">
        <v>0</v>
      </c>
      <c r="D68" s="142">
        <v>10</v>
      </c>
      <c r="E68" s="119">
        <f>E62*D68</f>
        <v>40</v>
      </c>
      <c r="F68" s="119"/>
      <c r="G68" s="119">
        <f>F68*E68</f>
        <v>0</v>
      </c>
      <c r="H68" s="119"/>
      <c r="I68" s="119"/>
      <c r="J68" s="119"/>
      <c r="K68" s="119"/>
      <c r="L68" s="119">
        <f>G68</f>
        <v>0</v>
      </c>
    </row>
    <row r="69" spans="1:12" ht="27">
      <c r="A69" s="321">
        <v>7</v>
      </c>
      <c r="B69" s="222" t="s">
        <v>432</v>
      </c>
      <c r="C69" s="370" t="s">
        <v>140</v>
      </c>
      <c r="D69" s="387"/>
      <c r="E69" s="371">
        <v>1</v>
      </c>
      <c r="F69" s="119"/>
      <c r="G69" s="119"/>
      <c r="H69" s="119"/>
      <c r="I69" s="119"/>
      <c r="J69" s="119"/>
      <c r="K69" s="119"/>
      <c r="L69" s="119"/>
    </row>
    <row r="70" spans="1:12" ht="13.5">
      <c r="A70" s="345"/>
      <c r="B70" s="344" t="s">
        <v>150</v>
      </c>
      <c r="C70" s="316" t="s">
        <v>0</v>
      </c>
      <c r="D70" s="314">
        <v>1</v>
      </c>
      <c r="E70" s="307">
        <f>E69*D70</f>
        <v>1</v>
      </c>
      <c r="F70" s="307"/>
      <c r="G70" s="307"/>
      <c r="H70" s="307"/>
      <c r="I70" s="307">
        <f>H70*E70</f>
        <v>0</v>
      </c>
      <c r="J70" s="307"/>
      <c r="K70" s="307"/>
      <c r="L70" s="307">
        <f>I70+G70</f>
        <v>0</v>
      </c>
    </row>
    <row r="71" spans="1:12" ht="13.5">
      <c r="A71" s="345"/>
      <c r="B71" s="221" t="s">
        <v>302</v>
      </c>
      <c r="C71" s="82" t="s">
        <v>121</v>
      </c>
      <c r="D71" s="142"/>
      <c r="E71" s="119">
        <v>6</v>
      </c>
      <c r="F71" s="119"/>
      <c r="G71" s="119">
        <f>F71*E71</f>
        <v>0</v>
      </c>
      <c r="H71" s="119"/>
      <c r="I71" s="119"/>
      <c r="J71" s="119"/>
      <c r="K71" s="119"/>
      <c r="L71" s="119">
        <f>G71</f>
        <v>0</v>
      </c>
    </row>
    <row r="72" spans="1:12" ht="13.5">
      <c r="A72" s="345"/>
      <c r="B72" s="221" t="s">
        <v>123</v>
      </c>
      <c r="C72" s="82" t="s">
        <v>0</v>
      </c>
      <c r="D72" s="142">
        <v>20</v>
      </c>
      <c r="E72" s="119">
        <f>E69*D72</f>
        <v>20</v>
      </c>
      <c r="F72" s="119"/>
      <c r="G72" s="119">
        <f>F72*E72</f>
        <v>0</v>
      </c>
      <c r="H72" s="119"/>
      <c r="I72" s="119"/>
      <c r="J72" s="119"/>
      <c r="K72" s="119"/>
      <c r="L72" s="89">
        <f>G72</f>
        <v>0</v>
      </c>
    </row>
    <row r="73" spans="1:12" ht="40.5">
      <c r="A73" s="321">
        <v>8</v>
      </c>
      <c r="B73" s="377" t="s">
        <v>433</v>
      </c>
      <c r="C73" s="305" t="s">
        <v>121</v>
      </c>
      <c r="D73" s="306"/>
      <c r="E73" s="121">
        <v>63.4</v>
      </c>
      <c r="F73" s="320"/>
      <c r="G73" s="89"/>
      <c r="H73" s="89"/>
      <c r="I73" s="89"/>
      <c r="J73" s="89"/>
      <c r="K73" s="89"/>
      <c r="L73" s="145"/>
    </row>
    <row r="74" spans="1:12" ht="13.5">
      <c r="A74" s="345"/>
      <c r="B74" s="400" t="s">
        <v>150</v>
      </c>
      <c r="C74" s="313" t="s">
        <v>0</v>
      </c>
      <c r="D74" s="338">
        <v>1</v>
      </c>
      <c r="E74" s="338">
        <f>E73*D74</f>
        <v>63.4</v>
      </c>
      <c r="F74" s="338"/>
      <c r="G74" s="338"/>
      <c r="H74" s="338"/>
      <c r="I74" s="338">
        <f>H74*E74</f>
        <v>0</v>
      </c>
      <c r="J74" s="338"/>
      <c r="K74" s="338"/>
      <c r="L74" s="338">
        <f>K74+I74+G74</f>
        <v>0</v>
      </c>
    </row>
    <row r="75" spans="1:12" ht="13.5">
      <c r="A75" s="345"/>
      <c r="B75" s="347" t="s">
        <v>166</v>
      </c>
      <c r="C75" s="322" t="s">
        <v>200</v>
      </c>
      <c r="D75" s="352">
        <v>0.25</v>
      </c>
      <c r="E75" s="119">
        <f>E73*D75</f>
        <v>15.85</v>
      </c>
      <c r="F75" s="119"/>
      <c r="G75" s="119">
        <f>F75*E75</f>
        <v>0</v>
      </c>
      <c r="H75" s="119"/>
      <c r="I75" s="119"/>
      <c r="J75" s="119"/>
      <c r="K75" s="119"/>
      <c r="L75" s="338">
        <f>K75+I75+G75</f>
        <v>0</v>
      </c>
    </row>
    <row r="76" spans="1:12" ht="33.75" customHeight="1">
      <c r="A76" s="321">
        <v>9</v>
      </c>
      <c r="B76" s="222" t="s">
        <v>434</v>
      </c>
      <c r="C76" s="305" t="s">
        <v>121</v>
      </c>
      <c r="D76" s="306"/>
      <c r="E76" s="121">
        <v>16.08</v>
      </c>
      <c r="F76" s="89"/>
      <c r="G76" s="89"/>
      <c r="H76" s="89"/>
      <c r="I76" s="89"/>
      <c r="J76" s="89"/>
      <c r="K76" s="89"/>
      <c r="L76" s="334"/>
    </row>
    <row r="77" spans="1:12" ht="13.5">
      <c r="A77" s="345"/>
      <c r="B77" s="344" t="s">
        <v>150</v>
      </c>
      <c r="C77" s="316" t="s">
        <v>0</v>
      </c>
      <c r="D77" s="307">
        <v>1</v>
      </c>
      <c r="E77" s="307">
        <f>E76*D77</f>
        <v>16.08</v>
      </c>
      <c r="F77" s="307"/>
      <c r="G77" s="307"/>
      <c r="H77" s="307"/>
      <c r="I77" s="307">
        <f>H77*E77</f>
        <v>0</v>
      </c>
      <c r="J77" s="307"/>
      <c r="K77" s="307"/>
      <c r="L77" s="307">
        <f>I77+G77</f>
        <v>0</v>
      </c>
    </row>
    <row r="78" spans="1:12" ht="13.5">
      <c r="A78" s="345"/>
      <c r="B78" s="343" t="s">
        <v>142</v>
      </c>
      <c r="C78" s="316" t="s">
        <v>136</v>
      </c>
      <c r="D78" s="307">
        <v>0.15</v>
      </c>
      <c r="E78" s="307">
        <f>E76*D78</f>
        <v>2.4119999999999995</v>
      </c>
      <c r="F78" s="307"/>
      <c r="G78" s="307">
        <f>F78*E78</f>
        <v>0</v>
      </c>
      <c r="H78" s="307"/>
      <c r="I78" s="307"/>
      <c r="J78" s="307"/>
      <c r="K78" s="307"/>
      <c r="L78" s="307">
        <f>K78+I78+G78</f>
        <v>0</v>
      </c>
    </row>
    <row r="79" spans="1:12" ht="13.5">
      <c r="A79" s="345"/>
      <c r="B79" s="344" t="s">
        <v>435</v>
      </c>
      <c r="C79" s="336" t="s">
        <v>129</v>
      </c>
      <c r="D79" s="336"/>
      <c r="E79" s="334">
        <v>0.16</v>
      </c>
      <c r="F79" s="334"/>
      <c r="G79" s="334">
        <f>F79*E79</f>
        <v>0</v>
      </c>
      <c r="H79" s="334"/>
      <c r="I79" s="334"/>
      <c r="J79" s="334"/>
      <c r="K79" s="334"/>
      <c r="L79" s="334">
        <f>K79+I79+G79</f>
        <v>0</v>
      </c>
    </row>
    <row r="80" spans="1:12" ht="38.25" customHeight="1">
      <c r="A80" s="331"/>
      <c r="B80" s="616" t="s">
        <v>393</v>
      </c>
      <c r="C80" s="616"/>
      <c r="D80" s="616"/>
      <c r="E80" s="616"/>
      <c r="F80" s="78"/>
      <c r="G80" s="79"/>
      <c r="H80" s="80"/>
      <c r="I80" s="79"/>
      <c r="J80" s="79"/>
      <c r="K80" s="79"/>
      <c r="L80" s="81"/>
    </row>
    <row r="81" spans="1:12" ht="27">
      <c r="A81" s="393">
        <v>1</v>
      </c>
      <c r="B81" s="139" t="s">
        <v>436</v>
      </c>
      <c r="C81" s="464" t="s">
        <v>124</v>
      </c>
      <c r="D81" s="464"/>
      <c r="E81" s="304">
        <v>36.1</v>
      </c>
      <c r="F81" s="362"/>
      <c r="G81" s="89"/>
      <c r="H81" s="320"/>
      <c r="I81" s="89"/>
      <c r="J81" s="89"/>
      <c r="K81" s="89"/>
      <c r="L81" s="89"/>
    </row>
    <row r="82" spans="1:12" ht="13.5">
      <c r="A82" s="393"/>
      <c r="B82" s="344" t="s">
        <v>150</v>
      </c>
      <c r="C82" s="316" t="s">
        <v>0</v>
      </c>
      <c r="D82" s="307">
        <v>1</v>
      </c>
      <c r="E82" s="307">
        <f>E81*D82</f>
        <v>36.1</v>
      </c>
      <c r="F82" s="307"/>
      <c r="G82" s="307"/>
      <c r="H82" s="307"/>
      <c r="I82" s="307">
        <f>H82*E82</f>
        <v>0</v>
      </c>
      <c r="J82" s="307"/>
      <c r="K82" s="307"/>
      <c r="L82" s="307">
        <f>I82+G82</f>
        <v>0</v>
      </c>
    </row>
    <row r="83" spans="1:12" ht="13.5">
      <c r="A83" s="393"/>
      <c r="B83" s="346" t="s">
        <v>145</v>
      </c>
      <c r="C83" s="316" t="s">
        <v>136</v>
      </c>
      <c r="D83" s="307">
        <v>0.08</v>
      </c>
      <c r="E83" s="307">
        <f>E81*D83</f>
        <v>2.8880000000000003</v>
      </c>
      <c r="F83" s="307"/>
      <c r="G83" s="307">
        <f aca="true" t="shared" si="4" ref="G83:G88">F83*E83</f>
        <v>0</v>
      </c>
      <c r="H83" s="307"/>
      <c r="I83" s="307"/>
      <c r="J83" s="307"/>
      <c r="K83" s="307"/>
      <c r="L83" s="307">
        <f aca="true" t="shared" si="5" ref="L83:L88">K83+I83+G83</f>
        <v>0</v>
      </c>
    </row>
    <row r="84" spans="1:12" ht="13.5">
      <c r="A84" s="393"/>
      <c r="B84" s="346" t="s">
        <v>143</v>
      </c>
      <c r="C84" s="336" t="s">
        <v>121</v>
      </c>
      <c r="D84" s="314">
        <v>0.7</v>
      </c>
      <c r="E84" s="334">
        <f>E81*D84</f>
        <v>25.27</v>
      </c>
      <c r="F84" s="334"/>
      <c r="G84" s="307">
        <f t="shared" si="4"/>
        <v>0</v>
      </c>
      <c r="H84" s="334"/>
      <c r="I84" s="334"/>
      <c r="J84" s="334"/>
      <c r="K84" s="334"/>
      <c r="L84" s="307">
        <f t="shared" si="5"/>
        <v>0</v>
      </c>
    </row>
    <row r="85" spans="1:12" ht="13.5">
      <c r="A85" s="393"/>
      <c r="B85" s="346" t="s">
        <v>144</v>
      </c>
      <c r="C85" s="336" t="s">
        <v>136</v>
      </c>
      <c r="D85" s="314">
        <v>0.01</v>
      </c>
      <c r="E85" s="334">
        <f>E81*D85</f>
        <v>0.36100000000000004</v>
      </c>
      <c r="F85" s="334"/>
      <c r="G85" s="307">
        <f t="shared" si="4"/>
        <v>0</v>
      </c>
      <c r="H85" s="334"/>
      <c r="I85" s="334"/>
      <c r="J85" s="334"/>
      <c r="K85" s="334"/>
      <c r="L85" s="307">
        <f t="shared" si="5"/>
        <v>0</v>
      </c>
    </row>
    <row r="86" spans="1:12" ht="13.5">
      <c r="A86" s="393"/>
      <c r="B86" s="344" t="s">
        <v>435</v>
      </c>
      <c r="C86" s="336" t="s">
        <v>129</v>
      </c>
      <c r="D86" s="336" t="s">
        <v>130</v>
      </c>
      <c r="E86" s="334">
        <v>0.14</v>
      </c>
      <c r="F86" s="334"/>
      <c r="G86" s="334">
        <f t="shared" si="4"/>
        <v>0</v>
      </c>
      <c r="H86" s="334"/>
      <c r="I86" s="334"/>
      <c r="J86" s="334"/>
      <c r="K86" s="334"/>
      <c r="L86" s="307">
        <f t="shared" si="5"/>
        <v>0</v>
      </c>
    </row>
    <row r="87" spans="1:12" ht="13.5">
      <c r="A87" s="393"/>
      <c r="B87" s="344" t="s">
        <v>437</v>
      </c>
      <c r="C87" s="336" t="s">
        <v>129</v>
      </c>
      <c r="D87" s="336" t="s">
        <v>130</v>
      </c>
      <c r="E87" s="374">
        <v>0.075</v>
      </c>
      <c r="F87" s="334"/>
      <c r="G87" s="334">
        <f t="shared" si="4"/>
        <v>0</v>
      </c>
      <c r="H87" s="334"/>
      <c r="I87" s="334"/>
      <c r="J87" s="334"/>
      <c r="K87" s="334"/>
      <c r="L87" s="307">
        <f t="shared" si="5"/>
        <v>0</v>
      </c>
    </row>
    <row r="88" spans="1:12" ht="13.5">
      <c r="A88" s="393"/>
      <c r="B88" s="347" t="s">
        <v>123</v>
      </c>
      <c r="C88" s="322" t="s">
        <v>0</v>
      </c>
      <c r="D88" s="352">
        <v>0.3</v>
      </c>
      <c r="E88" s="352">
        <f>E81*D88</f>
        <v>10.83</v>
      </c>
      <c r="F88" s="352"/>
      <c r="G88" s="352">
        <f t="shared" si="4"/>
        <v>0</v>
      </c>
      <c r="H88" s="307"/>
      <c r="I88" s="307"/>
      <c r="J88" s="307"/>
      <c r="K88" s="307"/>
      <c r="L88" s="307">
        <f t="shared" si="5"/>
        <v>0</v>
      </c>
    </row>
    <row r="89" spans="1:12" ht="40.5">
      <c r="A89" s="391" t="s">
        <v>138</v>
      </c>
      <c r="B89" s="389" t="s">
        <v>438</v>
      </c>
      <c r="C89" s="465" t="s">
        <v>121</v>
      </c>
      <c r="D89" s="336"/>
      <c r="E89" s="306">
        <v>47.25</v>
      </c>
      <c r="F89" s="334"/>
      <c r="G89" s="334"/>
      <c r="H89" s="334"/>
      <c r="I89" s="334"/>
      <c r="J89" s="334"/>
      <c r="K89" s="334"/>
      <c r="L89" s="334"/>
    </row>
    <row r="90" spans="1:12" ht="13.5">
      <c r="A90" s="393"/>
      <c r="B90" s="451" t="s">
        <v>202</v>
      </c>
      <c r="C90" s="310" t="s">
        <v>0</v>
      </c>
      <c r="D90" s="314">
        <v>1</v>
      </c>
      <c r="E90" s="315">
        <f>E89*D90</f>
        <v>47.25</v>
      </c>
      <c r="F90" s="316"/>
      <c r="G90" s="307"/>
      <c r="H90" s="307"/>
      <c r="I90" s="307">
        <f>H90*E90</f>
        <v>0</v>
      </c>
      <c r="J90" s="307"/>
      <c r="K90" s="307"/>
      <c r="L90" s="307">
        <f>K90+I90+G90</f>
        <v>0</v>
      </c>
    </row>
    <row r="91" spans="1:12" ht="13.5">
      <c r="A91" s="393"/>
      <c r="B91" s="335" t="s">
        <v>394</v>
      </c>
      <c r="C91" s="310" t="s">
        <v>124</v>
      </c>
      <c r="D91" s="336" t="s">
        <v>188</v>
      </c>
      <c r="E91" s="334">
        <v>34</v>
      </c>
      <c r="F91" s="334"/>
      <c r="G91" s="334">
        <f aca="true" t="shared" si="6" ref="G91:G96">F91*E91</f>
        <v>0</v>
      </c>
      <c r="H91" s="334"/>
      <c r="I91" s="334"/>
      <c r="J91" s="307"/>
      <c r="K91" s="334"/>
      <c r="L91" s="307">
        <f aca="true" t="shared" si="7" ref="L91:L96">K91+I91+G91</f>
        <v>0</v>
      </c>
    </row>
    <row r="92" spans="1:12" ht="13.5">
      <c r="A92" s="393"/>
      <c r="B92" s="335" t="s">
        <v>298</v>
      </c>
      <c r="C92" s="310" t="s">
        <v>124</v>
      </c>
      <c r="D92" s="336" t="s">
        <v>188</v>
      </c>
      <c r="E92" s="334">
        <v>96</v>
      </c>
      <c r="F92" s="334"/>
      <c r="G92" s="334">
        <f t="shared" si="6"/>
        <v>0</v>
      </c>
      <c r="H92" s="334"/>
      <c r="I92" s="334"/>
      <c r="J92" s="334"/>
      <c r="K92" s="334"/>
      <c r="L92" s="307">
        <f t="shared" si="7"/>
        <v>0</v>
      </c>
    </row>
    <row r="93" spans="1:12" ht="13.5">
      <c r="A93" s="393"/>
      <c r="B93" s="335" t="s">
        <v>396</v>
      </c>
      <c r="C93" s="310" t="s">
        <v>140</v>
      </c>
      <c r="D93" s="336" t="s">
        <v>188</v>
      </c>
      <c r="E93" s="334">
        <v>17</v>
      </c>
      <c r="F93" s="334"/>
      <c r="G93" s="334">
        <f t="shared" si="6"/>
        <v>0</v>
      </c>
      <c r="H93" s="334"/>
      <c r="I93" s="334"/>
      <c r="J93" s="334"/>
      <c r="K93" s="334"/>
      <c r="L93" s="307">
        <f t="shared" si="7"/>
        <v>0</v>
      </c>
    </row>
    <row r="94" spans="1:12" ht="13.5">
      <c r="A94" s="393"/>
      <c r="B94" s="335" t="s">
        <v>166</v>
      </c>
      <c r="C94" s="310" t="s">
        <v>200</v>
      </c>
      <c r="D94" s="336" t="s">
        <v>188</v>
      </c>
      <c r="E94" s="334">
        <v>10</v>
      </c>
      <c r="F94" s="334"/>
      <c r="G94" s="334">
        <f t="shared" si="6"/>
        <v>0</v>
      </c>
      <c r="H94" s="334"/>
      <c r="I94" s="334"/>
      <c r="J94" s="334"/>
      <c r="K94" s="334"/>
      <c r="L94" s="307">
        <f t="shared" si="7"/>
        <v>0</v>
      </c>
    </row>
    <row r="95" spans="1:12" ht="13.5">
      <c r="A95" s="393"/>
      <c r="B95" s="335" t="s">
        <v>392</v>
      </c>
      <c r="C95" s="336" t="s">
        <v>121</v>
      </c>
      <c r="D95" s="314">
        <v>1.02</v>
      </c>
      <c r="E95" s="334">
        <f>E89*D95</f>
        <v>48.195</v>
      </c>
      <c r="F95" s="334"/>
      <c r="G95" s="334">
        <f t="shared" si="6"/>
        <v>0</v>
      </c>
      <c r="H95" s="334"/>
      <c r="I95" s="334"/>
      <c r="J95" s="334"/>
      <c r="K95" s="334"/>
      <c r="L95" s="307">
        <f t="shared" si="7"/>
        <v>0</v>
      </c>
    </row>
    <row r="96" spans="1:12" ht="13.5">
      <c r="A96" s="449"/>
      <c r="B96" s="335" t="s">
        <v>123</v>
      </c>
      <c r="C96" s="336" t="s">
        <v>0</v>
      </c>
      <c r="D96" s="314">
        <v>0.75</v>
      </c>
      <c r="E96" s="334">
        <f>E89*D96</f>
        <v>35.4375</v>
      </c>
      <c r="F96" s="334"/>
      <c r="G96" s="334">
        <f t="shared" si="6"/>
        <v>0</v>
      </c>
      <c r="H96" s="334"/>
      <c r="I96" s="334"/>
      <c r="J96" s="334"/>
      <c r="K96" s="334"/>
      <c r="L96" s="307">
        <f t="shared" si="7"/>
        <v>0</v>
      </c>
    </row>
    <row r="97" spans="1:12" ht="54">
      <c r="A97" s="345">
        <v>3</v>
      </c>
      <c r="B97" s="389" t="s">
        <v>439</v>
      </c>
      <c r="C97" s="450" t="s">
        <v>121</v>
      </c>
      <c r="D97" s="336"/>
      <c r="E97" s="306">
        <v>26.28</v>
      </c>
      <c r="F97" s="334"/>
      <c r="G97" s="334"/>
      <c r="H97" s="334"/>
      <c r="I97" s="334"/>
      <c r="J97" s="334"/>
      <c r="K97" s="334"/>
      <c r="L97" s="334"/>
    </row>
    <row r="98" spans="1:12" ht="13.5">
      <c r="A98" s="345"/>
      <c r="B98" s="451" t="s">
        <v>202</v>
      </c>
      <c r="C98" s="310" t="s">
        <v>0</v>
      </c>
      <c r="D98" s="314">
        <v>1</v>
      </c>
      <c r="E98" s="315">
        <f>E97*D98</f>
        <v>26.28</v>
      </c>
      <c r="F98" s="316"/>
      <c r="G98" s="307"/>
      <c r="H98" s="307"/>
      <c r="I98" s="307">
        <f>H98*E98</f>
        <v>0</v>
      </c>
      <c r="J98" s="307"/>
      <c r="K98" s="307"/>
      <c r="L98" s="307">
        <f aca="true" t="shared" si="8" ref="L98:L105">K98+I98+G98</f>
        <v>0</v>
      </c>
    </row>
    <row r="99" spans="1:12" ht="13.5">
      <c r="A99" s="345"/>
      <c r="B99" s="335" t="s">
        <v>394</v>
      </c>
      <c r="C99" s="310" t="s">
        <v>124</v>
      </c>
      <c r="D99" s="336" t="s">
        <v>188</v>
      </c>
      <c r="E99" s="334">
        <v>18</v>
      </c>
      <c r="F99" s="334"/>
      <c r="G99" s="334">
        <f aca="true" t="shared" si="9" ref="G99:G105">F99*E99</f>
        <v>0</v>
      </c>
      <c r="H99" s="334"/>
      <c r="I99" s="334"/>
      <c r="J99" s="307"/>
      <c r="K99" s="334"/>
      <c r="L99" s="307">
        <f t="shared" si="8"/>
        <v>0</v>
      </c>
    </row>
    <row r="100" spans="1:12" ht="13.5">
      <c r="A100" s="345"/>
      <c r="B100" s="335" t="s">
        <v>298</v>
      </c>
      <c r="C100" s="310" t="s">
        <v>124</v>
      </c>
      <c r="D100" s="336" t="s">
        <v>188</v>
      </c>
      <c r="E100" s="334">
        <v>42</v>
      </c>
      <c r="F100" s="334"/>
      <c r="G100" s="334">
        <f t="shared" si="9"/>
        <v>0</v>
      </c>
      <c r="H100" s="334"/>
      <c r="I100" s="334"/>
      <c r="J100" s="334"/>
      <c r="K100" s="334"/>
      <c r="L100" s="307">
        <f t="shared" si="8"/>
        <v>0</v>
      </c>
    </row>
    <row r="101" spans="1:12" ht="13.5">
      <c r="A101" s="345"/>
      <c r="B101" s="335" t="s">
        <v>395</v>
      </c>
      <c r="C101" s="310" t="s">
        <v>124</v>
      </c>
      <c r="D101" s="336" t="s">
        <v>188</v>
      </c>
      <c r="E101" s="334">
        <v>14</v>
      </c>
      <c r="F101" s="334"/>
      <c r="G101" s="334">
        <f t="shared" si="9"/>
        <v>0</v>
      </c>
      <c r="H101" s="334"/>
      <c r="I101" s="334"/>
      <c r="J101" s="334"/>
      <c r="K101" s="334"/>
      <c r="L101" s="307">
        <f t="shared" si="8"/>
        <v>0</v>
      </c>
    </row>
    <row r="102" spans="1:12" ht="13.5">
      <c r="A102" s="345"/>
      <c r="B102" s="335" t="s">
        <v>396</v>
      </c>
      <c r="C102" s="310" t="s">
        <v>140</v>
      </c>
      <c r="D102" s="336" t="s">
        <v>188</v>
      </c>
      <c r="E102" s="334">
        <v>9</v>
      </c>
      <c r="F102" s="334"/>
      <c r="G102" s="334">
        <f t="shared" si="9"/>
        <v>0</v>
      </c>
      <c r="H102" s="334"/>
      <c r="I102" s="334"/>
      <c r="J102" s="334"/>
      <c r="K102" s="334"/>
      <c r="L102" s="307">
        <f t="shared" si="8"/>
        <v>0</v>
      </c>
    </row>
    <row r="103" spans="1:12" ht="13.5">
      <c r="A103" s="345"/>
      <c r="B103" s="335" t="s">
        <v>166</v>
      </c>
      <c r="C103" s="310" t="s">
        <v>200</v>
      </c>
      <c r="D103" s="336" t="s">
        <v>188</v>
      </c>
      <c r="E103" s="334">
        <v>2</v>
      </c>
      <c r="F103" s="334"/>
      <c r="G103" s="334">
        <f t="shared" si="9"/>
        <v>0</v>
      </c>
      <c r="H103" s="334"/>
      <c r="I103" s="334"/>
      <c r="J103" s="334"/>
      <c r="K103" s="334"/>
      <c r="L103" s="307">
        <f t="shared" si="8"/>
        <v>0</v>
      </c>
    </row>
    <row r="104" spans="1:12" ht="13.5">
      <c r="A104" s="345"/>
      <c r="B104" s="335" t="s">
        <v>440</v>
      </c>
      <c r="C104" s="336" t="s">
        <v>121</v>
      </c>
      <c r="D104" s="314">
        <v>1.02</v>
      </c>
      <c r="E104" s="334">
        <f>E97*D104</f>
        <v>26.805600000000002</v>
      </c>
      <c r="F104" s="334"/>
      <c r="G104" s="334">
        <f t="shared" si="9"/>
        <v>0</v>
      </c>
      <c r="H104" s="334"/>
      <c r="I104" s="334"/>
      <c r="J104" s="334"/>
      <c r="K104" s="334"/>
      <c r="L104" s="307">
        <f t="shared" si="8"/>
        <v>0</v>
      </c>
    </row>
    <row r="105" spans="1:12" ht="13.5">
      <c r="A105" s="345"/>
      <c r="B105" s="335" t="s">
        <v>123</v>
      </c>
      <c r="C105" s="336" t="s">
        <v>0</v>
      </c>
      <c r="D105" s="314">
        <v>0.75</v>
      </c>
      <c r="E105" s="334">
        <f>E97*D105</f>
        <v>19.71</v>
      </c>
      <c r="F105" s="334"/>
      <c r="G105" s="334">
        <f t="shared" si="9"/>
        <v>0</v>
      </c>
      <c r="H105" s="334"/>
      <c r="I105" s="334"/>
      <c r="J105" s="334"/>
      <c r="K105" s="334"/>
      <c r="L105" s="307">
        <f t="shared" si="8"/>
        <v>0</v>
      </c>
    </row>
    <row r="106" spans="1:12" ht="19.5" customHeight="1">
      <c r="A106" s="133"/>
      <c r="B106" s="623" t="s">
        <v>222</v>
      </c>
      <c r="C106" s="606"/>
      <c r="D106" s="606"/>
      <c r="E106" s="606"/>
      <c r="F106" s="156"/>
      <c r="G106" s="156"/>
      <c r="H106" s="157"/>
      <c r="I106" s="156"/>
      <c r="J106" s="156"/>
      <c r="K106" s="156"/>
      <c r="L106" s="158"/>
    </row>
    <row r="107" spans="1:12" ht="16.5" customHeight="1">
      <c r="A107" s="117">
        <v>1</v>
      </c>
      <c r="B107" s="222" t="s">
        <v>217</v>
      </c>
      <c r="C107" s="191" t="s">
        <v>136</v>
      </c>
      <c r="D107" s="223"/>
      <c r="E107" s="193">
        <v>9.5</v>
      </c>
      <c r="F107" s="193"/>
      <c r="G107" s="193"/>
      <c r="H107" s="193"/>
      <c r="I107" s="193"/>
      <c r="J107" s="193"/>
      <c r="K107" s="193"/>
      <c r="L107" s="193"/>
    </row>
    <row r="108" spans="1:12" ht="13.5">
      <c r="A108" s="161"/>
      <c r="B108" s="160" t="s">
        <v>150</v>
      </c>
      <c r="C108" s="112" t="s">
        <v>0</v>
      </c>
      <c r="D108" s="110">
        <v>1</v>
      </c>
      <c r="E108" s="58">
        <f>E107*D108</f>
        <v>9.5</v>
      </c>
      <c r="F108" s="58"/>
      <c r="G108" s="58"/>
      <c r="H108" s="58"/>
      <c r="I108" s="58">
        <f>H108*E108</f>
        <v>0</v>
      </c>
      <c r="J108" s="58"/>
      <c r="K108" s="58"/>
      <c r="L108" s="58">
        <f>I108+G108</f>
        <v>0</v>
      </c>
    </row>
    <row r="109" spans="1:12" ht="13.5">
      <c r="A109" s="161"/>
      <c r="B109" s="221" t="s">
        <v>218</v>
      </c>
      <c r="C109" s="82" t="s">
        <v>169</v>
      </c>
      <c r="D109" s="142"/>
      <c r="E109" s="119">
        <v>3</v>
      </c>
      <c r="F109" s="119"/>
      <c r="G109" s="119"/>
      <c r="H109" s="119"/>
      <c r="I109" s="119"/>
      <c r="J109" s="119"/>
      <c r="K109" s="119">
        <f>J109*E109</f>
        <v>0</v>
      </c>
      <c r="L109" s="119">
        <f>K109</f>
        <v>0</v>
      </c>
    </row>
    <row r="110" spans="1:12" ht="27">
      <c r="A110" s="117">
        <v>2</v>
      </c>
      <c r="B110" s="271" t="s">
        <v>219</v>
      </c>
      <c r="C110" s="171" t="s">
        <v>136</v>
      </c>
      <c r="D110" s="172"/>
      <c r="E110" s="172">
        <v>4</v>
      </c>
      <c r="F110" s="169"/>
      <c r="G110" s="169"/>
      <c r="H110" s="169"/>
      <c r="I110" s="169"/>
      <c r="J110" s="169"/>
      <c r="K110" s="169"/>
      <c r="L110" s="169"/>
    </row>
    <row r="111" spans="1:12" ht="13.5">
      <c r="A111" s="161"/>
      <c r="B111" s="160" t="s">
        <v>150</v>
      </c>
      <c r="C111" s="112" t="s">
        <v>0</v>
      </c>
      <c r="D111" s="110">
        <v>1</v>
      </c>
      <c r="E111" s="58">
        <f>E110*D111</f>
        <v>4</v>
      </c>
      <c r="F111" s="58"/>
      <c r="G111" s="58"/>
      <c r="H111" s="58"/>
      <c r="I111" s="58">
        <f>H111*E111</f>
        <v>0</v>
      </c>
      <c r="J111" s="58"/>
      <c r="K111" s="58"/>
      <c r="L111" s="58">
        <f>I111+G111</f>
        <v>0</v>
      </c>
    </row>
    <row r="112" spans="1:12" ht="13.5">
      <c r="A112" s="161"/>
      <c r="B112" s="163" t="s">
        <v>220</v>
      </c>
      <c r="C112" s="118" t="s">
        <v>136</v>
      </c>
      <c r="D112" s="169">
        <v>1.2</v>
      </c>
      <c r="E112" s="169">
        <f>E110*D112</f>
        <v>4.8</v>
      </c>
      <c r="F112" s="169"/>
      <c r="G112" s="169">
        <f>F112*E112</f>
        <v>0</v>
      </c>
      <c r="H112" s="169"/>
      <c r="I112" s="169"/>
      <c r="J112" s="169"/>
      <c r="K112" s="169"/>
      <c r="L112" s="169">
        <f>G112</f>
        <v>0</v>
      </c>
    </row>
    <row r="113" spans="1:12" ht="13.5">
      <c r="A113" s="268"/>
      <c r="B113" s="97" t="s">
        <v>5</v>
      </c>
      <c r="C113" s="96"/>
      <c r="D113" s="59"/>
      <c r="E113" s="60"/>
      <c r="F113" s="61"/>
      <c r="G113" s="61">
        <f>SUM(G13:G112)</f>
        <v>0</v>
      </c>
      <c r="H113" s="61"/>
      <c r="I113" s="61"/>
      <c r="J113" s="61"/>
      <c r="K113" s="61"/>
      <c r="L113" s="57">
        <f>SUM(L13:L112)</f>
        <v>0</v>
      </c>
    </row>
    <row r="114" spans="1:12" ht="13.5">
      <c r="A114" s="94"/>
      <c r="B114" s="207" t="s">
        <v>131</v>
      </c>
      <c r="C114" s="208">
        <v>0.05</v>
      </c>
      <c r="D114" s="209"/>
      <c r="E114" s="210"/>
      <c r="F114" s="211"/>
      <c r="G114" s="211"/>
      <c r="H114" s="211"/>
      <c r="I114" s="211"/>
      <c r="J114" s="211"/>
      <c r="K114" s="211"/>
      <c r="L114" s="185">
        <f>G113*C114</f>
        <v>0</v>
      </c>
    </row>
    <row r="115" spans="1:12" ht="13.5">
      <c r="A115" s="94"/>
      <c r="B115" s="97" t="s">
        <v>5</v>
      </c>
      <c r="C115" s="96"/>
      <c r="D115" s="59"/>
      <c r="E115" s="60"/>
      <c r="F115" s="61"/>
      <c r="G115" s="61"/>
      <c r="H115" s="61"/>
      <c r="I115" s="61"/>
      <c r="J115" s="61"/>
      <c r="K115" s="61"/>
      <c r="L115" s="58">
        <f>L114+L113</f>
        <v>0</v>
      </c>
    </row>
    <row r="116" spans="1:12" ht="13.5">
      <c r="A116" s="63"/>
      <c r="B116" s="98" t="s">
        <v>132</v>
      </c>
      <c r="C116" s="62">
        <v>0.1</v>
      </c>
      <c r="D116" s="59"/>
      <c r="E116" s="60"/>
      <c r="F116" s="61"/>
      <c r="G116" s="61"/>
      <c r="H116" s="61"/>
      <c r="I116" s="61"/>
      <c r="J116" s="61"/>
      <c r="K116" s="61"/>
      <c r="L116" s="58">
        <f>L115*C116</f>
        <v>0</v>
      </c>
    </row>
    <row r="117" spans="1:12" ht="13.5">
      <c r="A117" s="63"/>
      <c r="B117" s="99" t="s">
        <v>122</v>
      </c>
      <c r="C117" s="62"/>
      <c r="D117" s="59"/>
      <c r="E117" s="60"/>
      <c r="F117" s="61"/>
      <c r="G117" s="61"/>
      <c r="H117" s="61"/>
      <c r="I117" s="61"/>
      <c r="J117" s="61"/>
      <c r="K117" s="61"/>
      <c r="L117" s="58">
        <f>L116+L115</f>
        <v>0</v>
      </c>
    </row>
    <row r="118" spans="1:12" ht="13.5">
      <c r="A118" s="100"/>
      <c r="B118" s="95" t="s">
        <v>133</v>
      </c>
      <c r="C118" s="96">
        <v>0.08</v>
      </c>
      <c r="D118" s="101"/>
      <c r="E118" s="102"/>
      <c r="F118" s="95"/>
      <c r="G118" s="93"/>
      <c r="H118" s="93"/>
      <c r="I118" s="93"/>
      <c r="J118" s="103"/>
      <c r="K118" s="103"/>
      <c r="L118" s="89">
        <f>L117*C118</f>
        <v>0</v>
      </c>
    </row>
    <row r="119" spans="2:12" ht="13.5">
      <c r="B119" s="97" t="s">
        <v>5</v>
      </c>
      <c r="C119" s="96"/>
      <c r="D119" s="101"/>
      <c r="E119" s="102"/>
      <c r="F119" s="95"/>
      <c r="G119" s="93"/>
      <c r="H119" s="93"/>
      <c r="I119" s="93"/>
      <c r="J119" s="103"/>
      <c r="K119" s="103"/>
      <c r="L119" s="89">
        <f>L118+L117</f>
        <v>0</v>
      </c>
    </row>
    <row r="120" spans="2:12" ht="13.5">
      <c r="B120" s="95" t="s">
        <v>120</v>
      </c>
      <c r="C120" s="96">
        <v>0.05</v>
      </c>
      <c r="D120" s="101"/>
      <c r="E120" s="102"/>
      <c r="F120" s="95"/>
      <c r="G120" s="93"/>
      <c r="H120" s="93"/>
      <c r="I120" s="93"/>
      <c r="J120" s="103"/>
      <c r="K120" s="103"/>
      <c r="L120" s="89">
        <f>L119*C120</f>
        <v>0</v>
      </c>
    </row>
    <row r="121" spans="2:12" ht="13.5">
      <c r="B121" s="97" t="s">
        <v>5</v>
      </c>
      <c r="C121" s="96"/>
      <c r="D121" s="101"/>
      <c r="E121" s="102"/>
      <c r="F121" s="95"/>
      <c r="G121" s="93"/>
      <c r="H121" s="93"/>
      <c r="I121" s="93"/>
      <c r="J121" s="103"/>
      <c r="K121" s="103"/>
      <c r="L121" s="89">
        <f>L120+L119</f>
        <v>0</v>
      </c>
    </row>
    <row r="122" spans="2:12" ht="13.5">
      <c r="B122" s="95" t="s">
        <v>134</v>
      </c>
      <c r="C122" s="96">
        <v>0.18</v>
      </c>
      <c r="D122" s="101"/>
      <c r="E122" s="102"/>
      <c r="F122" s="95"/>
      <c r="G122" s="93"/>
      <c r="H122" s="93"/>
      <c r="I122" s="93"/>
      <c r="J122" s="103"/>
      <c r="K122" s="103"/>
      <c r="L122" s="89">
        <f>L121*C122</f>
        <v>0</v>
      </c>
    </row>
    <row r="123" spans="2:12" ht="13.5">
      <c r="B123" s="97" t="s">
        <v>149</v>
      </c>
      <c r="C123" s="104"/>
      <c r="D123" s="104"/>
      <c r="E123" s="104"/>
      <c r="F123" s="104"/>
      <c r="G123" s="105"/>
      <c r="H123" s="105"/>
      <c r="I123" s="105"/>
      <c r="J123" s="105"/>
      <c r="K123" s="105"/>
      <c r="L123" s="106">
        <f>L122+L121</f>
        <v>0</v>
      </c>
    </row>
    <row r="124" ht="13.5">
      <c r="L124" s="108"/>
    </row>
    <row r="126" ht="13.5">
      <c r="L126" s="107"/>
    </row>
    <row r="131" ht="13.5">
      <c r="L131" s="107"/>
    </row>
  </sheetData>
  <sheetProtection/>
  <mergeCells count="10">
    <mergeCell ref="A9:A10"/>
    <mergeCell ref="D9:E9"/>
    <mergeCell ref="F9:G9"/>
    <mergeCell ref="B80:E80"/>
    <mergeCell ref="B12:E12"/>
    <mergeCell ref="B106:E106"/>
    <mergeCell ref="L9:L10"/>
    <mergeCell ref="H9:I9"/>
    <mergeCell ref="J9:K9"/>
    <mergeCell ref="B29:E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3"/>
  <sheetViews>
    <sheetView zoomScalePageLayoutView="0" workbookViewId="0" topLeftCell="A34">
      <selection activeCell="J14" sqref="J14:J43"/>
    </sheetView>
  </sheetViews>
  <sheetFormatPr defaultColWidth="8.75390625" defaultRowHeight="12.75"/>
  <cols>
    <col min="1" max="1" width="4.25390625" style="65" customWidth="1"/>
    <col min="2" max="2" width="43.37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0" ht="16.5">
      <c r="B2" s="64" t="s">
        <v>410</v>
      </c>
      <c r="C2" s="64"/>
      <c r="D2" s="64"/>
      <c r="E2" s="273"/>
      <c r="F2" s="273"/>
      <c r="G2" s="273"/>
      <c r="H2" s="147"/>
      <c r="I2" s="66"/>
      <c r="J2" s="66"/>
    </row>
    <row r="3" spans="2:12" ht="18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305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617" t="s">
        <v>10</v>
      </c>
      <c r="B10" s="125"/>
      <c r="C10" s="70"/>
      <c r="D10" s="619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126</v>
      </c>
      <c r="K10" s="608"/>
      <c r="L10" s="614" t="s">
        <v>152</v>
      </c>
    </row>
    <row r="11" spans="1:12" ht="72" customHeight="1">
      <c r="A11" s="618"/>
      <c r="B11" s="85" t="s">
        <v>11</v>
      </c>
      <c r="C11" s="86" t="s">
        <v>1</v>
      </c>
      <c r="D11" s="123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13.5">
      <c r="A12" s="216" t="s">
        <v>8</v>
      </c>
      <c r="B12" s="217">
        <v>2</v>
      </c>
      <c r="C12" s="218">
        <v>3</v>
      </c>
      <c r="D12" s="274" t="s">
        <v>9</v>
      </c>
      <c r="E12" s="219">
        <v>5</v>
      </c>
      <c r="F12" s="220">
        <v>6</v>
      </c>
      <c r="G12" s="219">
        <v>7</v>
      </c>
      <c r="H12" s="220">
        <v>8</v>
      </c>
      <c r="I12" s="219">
        <v>9</v>
      </c>
      <c r="J12" s="219">
        <v>10</v>
      </c>
      <c r="K12" s="219">
        <v>11</v>
      </c>
      <c r="L12" s="216">
        <v>12</v>
      </c>
    </row>
    <row r="13" spans="1:12" ht="16.5">
      <c r="A13" s="133"/>
      <c r="B13" s="624" t="s">
        <v>335</v>
      </c>
      <c r="C13" s="606"/>
      <c r="D13" s="606"/>
      <c r="E13" s="625"/>
      <c r="F13" s="149"/>
      <c r="G13" s="149"/>
      <c r="H13" s="165"/>
      <c r="I13" s="149"/>
      <c r="J13" s="149"/>
      <c r="K13" s="149"/>
      <c r="L13" s="149"/>
    </row>
    <row r="14" spans="1:12" ht="27">
      <c r="A14" s="118">
        <v>1</v>
      </c>
      <c r="B14" s="91" t="s">
        <v>336</v>
      </c>
      <c r="C14" s="56" t="s">
        <v>121</v>
      </c>
      <c r="D14" s="57"/>
      <c r="E14" s="57">
        <v>77</v>
      </c>
      <c r="F14" s="149"/>
      <c r="G14" s="116"/>
      <c r="H14" s="116"/>
      <c r="I14" s="116"/>
      <c r="J14" s="116"/>
      <c r="K14" s="116"/>
      <c r="L14" s="116"/>
    </row>
    <row r="15" spans="1:12" ht="13.5">
      <c r="A15" s="174"/>
      <c r="B15" s="148" t="s">
        <v>150</v>
      </c>
      <c r="C15" s="112" t="s">
        <v>0</v>
      </c>
      <c r="D15" s="58">
        <v>1</v>
      </c>
      <c r="E15" s="58">
        <f>E14*D15</f>
        <v>77</v>
      </c>
      <c r="F15" s="58"/>
      <c r="G15" s="58"/>
      <c r="H15" s="58"/>
      <c r="I15" s="58">
        <f>H15*E15</f>
        <v>0</v>
      </c>
      <c r="J15" s="58"/>
      <c r="K15" s="58"/>
      <c r="L15" s="58">
        <f>K15+I15+G15</f>
        <v>0</v>
      </c>
    </row>
    <row r="16" spans="1:12" ht="13.5">
      <c r="A16" s="174"/>
      <c r="B16" s="148" t="s">
        <v>316</v>
      </c>
      <c r="C16" s="112" t="s">
        <v>121</v>
      </c>
      <c r="D16" s="112">
        <v>1.08</v>
      </c>
      <c r="E16" s="58">
        <f>E14*D16</f>
        <v>83.16000000000001</v>
      </c>
      <c r="F16" s="58"/>
      <c r="G16" s="58">
        <f>F16*E16</f>
        <v>0</v>
      </c>
      <c r="H16" s="58"/>
      <c r="I16" s="58"/>
      <c r="J16" s="58"/>
      <c r="K16" s="58"/>
      <c r="L16" s="58">
        <f>G16</f>
        <v>0</v>
      </c>
    </row>
    <row r="17" spans="1:12" ht="27">
      <c r="A17" s="174"/>
      <c r="B17" s="148" t="s">
        <v>213</v>
      </c>
      <c r="C17" s="112" t="s">
        <v>121</v>
      </c>
      <c r="D17" s="112"/>
      <c r="E17" s="58">
        <v>13.2</v>
      </c>
      <c r="F17" s="58"/>
      <c r="G17" s="58">
        <f>F17*E17</f>
        <v>0</v>
      </c>
      <c r="H17" s="58"/>
      <c r="I17" s="58"/>
      <c r="J17" s="58"/>
      <c r="K17" s="58"/>
      <c r="L17" s="58">
        <f>G17</f>
        <v>0</v>
      </c>
    </row>
    <row r="18" spans="1:12" ht="13.5">
      <c r="A18" s="174"/>
      <c r="B18" s="148" t="s">
        <v>211</v>
      </c>
      <c r="C18" s="112" t="s">
        <v>212</v>
      </c>
      <c r="D18" s="58">
        <v>8</v>
      </c>
      <c r="E18" s="58">
        <f>E14*D18</f>
        <v>616</v>
      </c>
      <c r="F18" s="58"/>
      <c r="G18" s="58">
        <f>F18*E18</f>
        <v>0</v>
      </c>
      <c r="H18" s="58"/>
      <c r="I18" s="58"/>
      <c r="J18" s="58"/>
      <c r="K18" s="58"/>
      <c r="L18" s="58">
        <f>G18</f>
        <v>0</v>
      </c>
    </row>
    <row r="19" spans="1:12" ht="13.5">
      <c r="A19" s="174"/>
      <c r="B19" s="168" t="s">
        <v>123</v>
      </c>
      <c r="C19" s="109" t="s">
        <v>0</v>
      </c>
      <c r="D19" s="152">
        <v>0.1</v>
      </c>
      <c r="E19" s="152">
        <f>E14*D19</f>
        <v>7.7</v>
      </c>
      <c r="F19" s="152"/>
      <c r="G19" s="149">
        <f>F19*E19</f>
        <v>0</v>
      </c>
      <c r="H19" s="149"/>
      <c r="I19" s="149"/>
      <c r="J19" s="149"/>
      <c r="K19" s="149"/>
      <c r="L19" s="58">
        <f>K19+I19+G19</f>
        <v>0</v>
      </c>
    </row>
    <row r="20" spans="1:12" ht="27">
      <c r="A20" s="118">
        <v>2</v>
      </c>
      <c r="B20" s="170" t="s">
        <v>443</v>
      </c>
      <c r="C20" s="171" t="s">
        <v>121</v>
      </c>
      <c r="D20" s="172"/>
      <c r="E20" s="172">
        <v>30.68</v>
      </c>
      <c r="F20" s="149"/>
      <c r="G20" s="149"/>
      <c r="H20" s="149"/>
      <c r="I20" s="149"/>
      <c r="J20" s="149"/>
      <c r="K20" s="149"/>
      <c r="L20" s="58"/>
    </row>
    <row r="21" spans="1:12" ht="13.5">
      <c r="A21" s="174"/>
      <c r="B21" s="148" t="s">
        <v>150</v>
      </c>
      <c r="C21" s="112" t="s">
        <v>0</v>
      </c>
      <c r="D21" s="58">
        <v>1</v>
      </c>
      <c r="E21" s="58">
        <f>E20*D21</f>
        <v>30.68</v>
      </c>
      <c r="F21" s="58"/>
      <c r="G21" s="58"/>
      <c r="H21" s="58"/>
      <c r="I21" s="58">
        <f>H21*E21</f>
        <v>0</v>
      </c>
      <c r="J21" s="58"/>
      <c r="K21" s="58"/>
      <c r="L21" s="58">
        <f>K21+I21+G21</f>
        <v>0</v>
      </c>
    </row>
    <row r="22" spans="1:12" ht="15.75" customHeight="1">
      <c r="A22" s="174"/>
      <c r="B22" s="148" t="s">
        <v>444</v>
      </c>
      <c r="C22" s="112" t="s">
        <v>121</v>
      </c>
      <c r="D22" s="112">
        <v>1.02</v>
      </c>
      <c r="E22" s="58">
        <f>E20*D22</f>
        <v>31.2936</v>
      </c>
      <c r="F22" s="307"/>
      <c r="G22" s="58">
        <f>F22*E22</f>
        <v>0</v>
      </c>
      <c r="H22" s="58"/>
      <c r="I22" s="58"/>
      <c r="J22" s="58"/>
      <c r="K22" s="58"/>
      <c r="L22" s="58">
        <f>G22</f>
        <v>0</v>
      </c>
    </row>
    <row r="23" spans="1:12" ht="13.5">
      <c r="A23" s="174"/>
      <c r="B23" s="148" t="s">
        <v>211</v>
      </c>
      <c r="C23" s="112" t="s">
        <v>212</v>
      </c>
      <c r="D23" s="58">
        <v>8</v>
      </c>
      <c r="E23" s="58">
        <f>E20*D23</f>
        <v>245.44</v>
      </c>
      <c r="F23" s="58"/>
      <c r="G23" s="58">
        <f>F23*E23</f>
        <v>0</v>
      </c>
      <c r="H23" s="58"/>
      <c r="I23" s="58"/>
      <c r="J23" s="58"/>
      <c r="K23" s="58"/>
      <c r="L23" s="58">
        <f>G23</f>
        <v>0</v>
      </c>
    </row>
    <row r="24" spans="1:12" ht="13.5">
      <c r="A24" s="174"/>
      <c r="B24" s="168" t="s">
        <v>123</v>
      </c>
      <c r="C24" s="109" t="s">
        <v>0</v>
      </c>
      <c r="D24" s="152">
        <v>0.1</v>
      </c>
      <c r="E24" s="152">
        <f>E20*D24</f>
        <v>3.068</v>
      </c>
      <c r="F24" s="152"/>
      <c r="G24" s="149">
        <f>F24*E24</f>
        <v>0</v>
      </c>
      <c r="H24" s="149"/>
      <c r="I24" s="149"/>
      <c r="J24" s="149"/>
      <c r="K24" s="149"/>
      <c r="L24" s="58">
        <f>K24+I24+G24</f>
        <v>0</v>
      </c>
    </row>
    <row r="25" spans="1:12" ht="27">
      <c r="A25" s="173">
        <v>3</v>
      </c>
      <c r="B25" s="170" t="s">
        <v>337</v>
      </c>
      <c r="C25" s="171" t="s">
        <v>124</v>
      </c>
      <c r="D25" s="172"/>
      <c r="E25" s="172">
        <v>17</v>
      </c>
      <c r="F25" s="169"/>
      <c r="G25" s="149"/>
      <c r="H25" s="149"/>
      <c r="I25" s="149"/>
      <c r="J25" s="149"/>
      <c r="K25" s="149"/>
      <c r="L25" s="58"/>
    </row>
    <row r="26" spans="1:12" ht="13.5">
      <c r="A26" s="174"/>
      <c r="B26" s="148" t="s">
        <v>150</v>
      </c>
      <c r="C26" s="112" t="s">
        <v>0</v>
      </c>
      <c r="D26" s="58">
        <v>1</v>
      </c>
      <c r="E26" s="58">
        <f>E25*D26</f>
        <v>17</v>
      </c>
      <c r="F26" s="58"/>
      <c r="G26" s="58"/>
      <c r="H26" s="58"/>
      <c r="I26" s="58">
        <f>H26*E26</f>
        <v>0</v>
      </c>
      <c r="J26" s="58"/>
      <c r="K26" s="58"/>
      <c r="L26" s="58">
        <f>K26+I26+G26</f>
        <v>0</v>
      </c>
    </row>
    <row r="27" spans="1:12" ht="13.5">
      <c r="A27" s="174"/>
      <c r="B27" s="148" t="s">
        <v>338</v>
      </c>
      <c r="C27" s="112" t="s">
        <v>121</v>
      </c>
      <c r="D27" s="112">
        <v>0.6</v>
      </c>
      <c r="E27" s="58">
        <f>E25*D27</f>
        <v>10.2</v>
      </c>
      <c r="F27" s="58"/>
      <c r="G27" s="58">
        <f>F27*E27</f>
        <v>0</v>
      </c>
      <c r="H27" s="58"/>
      <c r="I27" s="58"/>
      <c r="J27" s="58"/>
      <c r="K27" s="58"/>
      <c r="L27" s="58">
        <f>G27</f>
        <v>0</v>
      </c>
    </row>
    <row r="28" spans="1:12" ht="13.5">
      <c r="A28" s="174"/>
      <c r="B28" s="148" t="s">
        <v>211</v>
      </c>
      <c r="C28" s="112" t="s">
        <v>212</v>
      </c>
      <c r="D28" s="58">
        <v>8</v>
      </c>
      <c r="E28" s="58">
        <f>E25*D28</f>
        <v>136</v>
      </c>
      <c r="F28" s="58"/>
      <c r="G28" s="58">
        <f>F28*E28</f>
        <v>0</v>
      </c>
      <c r="H28" s="58"/>
      <c r="I28" s="58"/>
      <c r="J28" s="58"/>
      <c r="K28" s="58"/>
      <c r="L28" s="58">
        <f>G28</f>
        <v>0</v>
      </c>
    </row>
    <row r="29" spans="1:12" ht="13.5">
      <c r="A29" s="174"/>
      <c r="B29" s="168" t="s">
        <v>123</v>
      </c>
      <c r="C29" s="109" t="s">
        <v>0</v>
      </c>
      <c r="D29" s="152">
        <v>0.2</v>
      </c>
      <c r="E29" s="152">
        <f>E25*D29</f>
        <v>3.4000000000000004</v>
      </c>
      <c r="F29" s="152"/>
      <c r="G29" s="149">
        <f>F29*E29</f>
        <v>0</v>
      </c>
      <c r="H29" s="149"/>
      <c r="I29" s="149"/>
      <c r="J29" s="149"/>
      <c r="K29" s="149"/>
      <c r="L29" s="58">
        <f>K29+I29+G29</f>
        <v>0</v>
      </c>
    </row>
    <row r="30" spans="1:12" ht="44.25" customHeight="1">
      <c r="A30" s="118">
        <v>4</v>
      </c>
      <c r="B30" s="91" t="s">
        <v>340</v>
      </c>
      <c r="C30" s="56" t="s">
        <v>121</v>
      </c>
      <c r="D30" s="57"/>
      <c r="E30" s="57">
        <v>16.2</v>
      </c>
      <c r="F30" s="149"/>
      <c r="G30" s="116"/>
      <c r="H30" s="116"/>
      <c r="I30" s="116"/>
      <c r="J30" s="116"/>
      <c r="K30" s="116"/>
      <c r="L30" s="116"/>
    </row>
    <row r="31" spans="1:12" ht="13.5">
      <c r="A31" s="174"/>
      <c r="B31" s="148" t="s">
        <v>150</v>
      </c>
      <c r="C31" s="112" t="s">
        <v>0</v>
      </c>
      <c r="D31" s="58">
        <v>1</v>
      </c>
      <c r="E31" s="58">
        <f>E30*D31</f>
        <v>16.2</v>
      </c>
      <c r="F31" s="58"/>
      <c r="G31" s="58"/>
      <c r="H31" s="58"/>
      <c r="I31" s="58">
        <f>H31*E31</f>
        <v>0</v>
      </c>
      <c r="J31" s="58"/>
      <c r="K31" s="58"/>
      <c r="L31" s="58">
        <f>K31+I31+G31</f>
        <v>0</v>
      </c>
    </row>
    <row r="32" spans="1:12" ht="13.5">
      <c r="A32" s="174"/>
      <c r="B32" s="148" t="s">
        <v>339</v>
      </c>
      <c r="C32" s="112" t="s">
        <v>121</v>
      </c>
      <c r="D32" s="112">
        <v>1.25</v>
      </c>
      <c r="E32" s="58">
        <f>E30*D32</f>
        <v>20.25</v>
      </c>
      <c r="F32" s="58"/>
      <c r="G32" s="58">
        <f>F32*E32</f>
        <v>0</v>
      </c>
      <c r="H32" s="58"/>
      <c r="I32" s="58"/>
      <c r="J32" s="58"/>
      <c r="K32" s="58"/>
      <c r="L32" s="58">
        <f>G32</f>
        <v>0</v>
      </c>
    </row>
    <row r="33" spans="1:12" ht="13.5">
      <c r="A33" s="174"/>
      <c r="B33" s="148" t="s">
        <v>211</v>
      </c>
      <c r="C33" s="112" t="s">
        <v>212</v>
      </c>
      <c r="D33" s="58">
        <v>8</v>
      </c>
      <c r="E33" s="58">
        <f>E30*D33</f>
        <v>129.6</v>
      </c>
      <c r="F33" s="58"/>
      <c r="G33" s="58">
        <f>F33*E33</f>
        <v>0</v>
      </c>
      <c r="H33" s="58"/>
      <c r="I33" s="58"/>
      <c r="J33" s="58"/>
      <c r="K33" s="58"/>
      <c r="L33" s="58">
        <f>G33</f>
        <v>0</v>
      </c>
    </row>
    <row r="34" spans="1:12" ht="13.5">
      <c r="A34" s="174"/>
      <c r="B34" s="168" t="s">
        <v>123</v>
      </c>
      <c r="C34" s="109" t="s">
        <v>0</v>
      </c>
      <c r="D34" s="152">
        <v>0.1</v>
      </c>
      <c r="E34" s="152">
        <f>E30*D34</f>
        <v>1.62</v>
      </c>
      <c r="F34" s="149"/>
      <c r="G34" s="149">
        <f>F34*E34</f>
        <v>0</v>
      </c>
      <c r="H34" s="149"/>
      <c r="I34" s="149"/>
      <c r="J34" s="149"/>
      <c r="K34" s="149"/>
      <c r="L34" s="58">
        <f>K34+I34+G34</f>
        <v>0</v>
      </c>
    </row>
    <row r="35" spans="1:12" ht="27">
      <c r="A35" s="118">
        <v>5</v>
      </c>
      <c r="B35" s="91" t="s">
        <v>214</v>
      </c>
      <c r="C35" s="56" t="s">
        <v>124</v>
      </c>
      <c r="D35" s="57"/>
      <c r="E35" s="57">
        <v>29</v>
      </c>
      <c r="F35" s="149"/>
      <c r="G35" s="116"/>
      <c r="H35" s="116"/>
      <c r="I35" s="116"/>
      <c r="J35" s="116"/>
      <c r="K35" s="116"/>
      <c r="L35" s="116"/>
    </row>
    <row r="36" spans="1:12" ht="13.5">
      <c r="A36" s="174"/>
      <c r="B36" s="148" t="s">
        <v>150</v>
      </c>
      <c r="C36" s="112" t="s">
        <v>0</v>
      </c>
      <c r="D36" s="58">
        <v>1</v>
      </c>
      <c r="E36" s="58">
        <f>E35*D36</f>
        <v>29</v>
      </c>
      <c r="F36" s="58"/>
      <c r="G36" s="58"/>
      <c r="H36" s="58"/>
      <c r="I36" s="58">
        <f>H36*E36</f>
        <v>0</v>
      </c>
      <c r="J36" s="58"/>
      <c r="K36" s="58"/>
      <c r="L36" s="58">
        <f aca="true" t="shared" si="0" ref="L36:L41">K36+I36+G36</f>
        <v>0</v>
      </c>
    </row>
    <row r="37" spans="1:12" ht="13.5">
      <c r="A37" s="174"/>
      <c r="B37" s="166" t="s">
        <v>343</v>
      </c>
      <c r="C37" s="90" t="s">
        <v>124</v>
      </c>
      <c r="D37" s="149"/>
      <c r="E37" s="149">
        <v>17</v>
      </c>
      <c r="F37" s="149"/>
      <c r="G37" s="149">
        <f>F37*E37</f>
        <v>0</v>
      </c>
      <c r="H37" s="149"/>
      <c r="I37" s="149"/>
      <c r="J37" s="149"/>
      <c r="K37" s="149"/>
      <c r="L37" s="58">
        <f t="shared" si="0"/>
        <v>0</v>
      </c>
    </row>
    <row r="38" spans="1:12" ht="13.5">
      <c r="A38" s="174"/>
      <c r="B38" s="166" t="s">
        <v>341</v>
      </c>
      <c r="C38" s="90" t="s">
        <v>124</v>
      </c>
      <c r="D38" s="149"/>
      <c r="E38" s="149">
        <v>16</v>
      </c>
      <c r="F38" s="149"/>
      <c r="G38" s="149">
        <f>F38*E38</f>
        <v>0</v>
      </c>
      <c r="H38" s="149"/>
      <c r="I38" s="149"/>
      <c r="J38" s="149"/>
      <c r="K38" s="149"/>
      <c r="L38" s="58">
        <f t="shared" si="0"/>
        <v>0</v>
      </c>
    </row>
    <row r="39" spans="1:12" ht="13.5">
      <c r="A39" s="174"/>
      <c r="B39" s="180" t="s">
        <v>342</v>
      </c>
      <c r="C39" s="90" t="s">
        <v>140</v>
      </c>
      <c r="D39" s="149"/>
      <c r="E39" s="149">
        <v>4</v>
      </c>
      <c r="F39" s="149"/>
      <c r="G39" s="149">
        <f>F39*E39</f>
        <v>0</v>
      </c>
      <c r="H39" s="149"/>
      <c r="I39" s="149"/>
      <c r="J39" s="149"/>
      <c r="K39" s="149"/>
      <c r="L39" s="58">
        <f t="shared" si="0"/>
        <v>0</v>
      </c>
    </row>
    <row r="40" spans="1:12" ht="13.5">
      <c r="A40" s="174"/>
      <c r="B40" s="167" t="s">
        <v>215</v>
      </c>
      <c r="C40" s="150" t="s">
        <v>140</v>
      </c>
      <c r="D40" s="149"/>
      <c r="E40" s="149">
        <v>4</v>
      </c>
      <c r="F40" s="149"/>
      <c r="G40" s="149">
        <f>F40*E40</f>
        <v>0</v>
      </c>
      <c r="H40" s="149"/>
      <c r="I40" s="149"/>
      <c r="J40" s="149"/>
      <c r="K40" s="149"/>
      <c r="L40" s="58">
        <f t="shared" si="0"/>
        <v>0</v>
      </c>
    </row>
    <row r="41" spans="1:12" ht="13.5">
      <c r="A41" s="174"/>
      <c r="B41" s="168" t="s">
        <v>123</v>
      </c>
      <c r="C41" s="109" t="s">
        <v>0</v>
      </c>
      <c r="D41" s="152">
        <v>0.1</v>
      </c>
      <c r="E41" s="152">
        <f>E35*D41</f>
        <v>2.9000000000000004</v>
      </c>
      <c r="F41" s="152"/>
      <c r="G41" s="152">
        <f>F41*E41</f>
        <v>0</v>
      </c>
      <c r="H41" s="152"/>
      <c r="I41" s="152"/>
      <c r="J41" s="152"/>
      <c r="K41" s="152"/>
      <c r="L41" s="169">
        <f t="shared" si="0"/>
        <v>0</v>
      </c>
    </row>
    <row r="42" spans="1:12" ht="13.5">
      <c r="A42" s="175"/>
      <c r="B42" s="97" t="s">
        <v>149</v>
      </c>
      <c r="C42" s="96"/>
      <c r="D42" s="59"/>
      <c r="E42" s="60"/>
      <c r="F42" s="61"/>
      <c r="G42" s="61">
        <f>SUM(G13:G41)</f>
        <v>0</v>
      </c>
      <c r="H42" s="61"/>
      <c r="I42" s="61"/>
      <c r="J42" s="61"/>
      <c r="K42" s="61"/>
      <c r="L42" s="57">
        <f>SUM(L14:L41)</f>
        <v>0</v>
      </c>
    </row>
    <row r="43" spans="1:12" ht="13.5">
      <c r="A43" s="94"/>
      <c r="B43" s="95" t="s">
        <v>131</v>
      </c>
      <c r="C43" s="96">
        <v>0.05</v>
      </c>
      <c r="D43" s="59"/>
      <c r="E43" s="60"/>
      <c r="F43" s="61"/>
      <c r="G43" s="61"/>
      <c r="H43" s="61"/>
      <c r="I43" s="61"/>
      <c r="J43" s="61"/>
      <c r="K43" s="61"/>
      <c r="L43" s="58">
        <f>G42*C43</f>
        <v>0</v>
      </c>
    </row>
    <row r="44" spans="1:12" ht="13.5">
      <c r="A44" s="94"/>
      <c r="B44" s="97" t="s">
        <v>5</v>
      </c>
      <c r="C44" s="96"/>
      <c r="D44" s="59"/>
      <c r="E44" s="60"/>
      <c r="F44" s="61"/>
      <c r="G44" s="61"/>
      <c r="H44" s="61"/>
      <c r="I44" s="61"/>
      <c r="J44" s="61"/>
      <c r="K44" s="61"/>
      <c r="L44" s="58">
        <f>L43+L42</f>
        <v>0</v>
      </c>
    </row>
    <row r="45" spans="1:12" ht="13.5">
      <c r="A45" s="63"/>
      <c r="B45" s="98" t="s">
        <v>132</v>
      </c>
      <c r="C45" s="62">
        <v>0.1</v>
      </c>
      <c r="D45" s="59"/>
      <c r="E45" s="60"/>
      <c r="F45" s="61"/>
      <c r="G45" s="61"/>
      <c r="H45" s="61"/>
      <c r="I45" s="61"/>
      <c r="J45" s="61"/>
      <c r="K45" s="61"/>
      <c r="L45" s="58">
        <f>L44*C45</f>
        <v>0</v>
      </c>
    </row>
    <row r="46" spans="1:12" ht="13.5">
      <c r="A46" s="63"/>
      <c r="B46" s="99" t="s">
        <v>122</v>
      </c>
      <c r="C46" s="62"/>
      <c r="D46" s="59"/>
      <c r="E46" s="60"/>
      <c r="F46" s="61"/>
      <c r="G46" s="61"/>
      <c r="H46" s="61"/>
      <c r="I46" s="61"/>
      <c r="J46" s="61"/>
      <c r="K46" s="61"/>
      <c r="L46" s="58">
        <f>L45+L44</f>
        <v>0</v>
      </c>
    </row>
    <row r="47" spans="1:12" ht="13.5">
      <c r="A47" s="100"/>
      <c r="B47" s="95" t="s">
        <v>133</v>
      </c>
      <c r="C47" s="96">
        <v>0.08</v>
      </c>
      <c r="D47" s="101"/>
      <c r="E47" s="102"/>
      <c r="F47" s="95"/>
      <c r="G47" s="93"/>
      <c r="H47" s="93"/>
      <c r="I47" s="93"/>
      <c r="J47" s="103"/>
      <c r="K47" s="103"/>
      <c r="L47" s="89">
        <f>L46*C47</f>
        <v>0</v>
      </c>
    </row>
    <row r="48" spans="2:12" ht="13.5">
      <c r="B48" s="97" t="s">
        <v>5</v>
      </c>
      <c r="C48" s="96"/>
      <c r="D48" s="101"/>
      <c r="E48" s="102"/>
      <c r="F48" s="95"/>
      <c r="G48" s="93"/>
      <c r="H48" s="93"/>
      <c r="I48" s="93"/>
      <c r="J48" s="103"/>
      <c r="K48" s="103"/>
      <c r="L48" s="89">
        <f>L47+L46</f>
        <v>0</v>
      </c>
    </row>
    <row r="49" spans="2:12" ht="13.5">
      <c r="B49" s="95" t="s">
        <v>120</v>
      </c>
      <c r="C49" s="96">
        <v>0.05</v>
      </c>
      <c r="D49" s="101"/>
      <c r="E49" s="102"/>
      <c r="F49" s="95"/>
      <c r="G49" s="93"/>
      <c r="H49" s="93"/>
      <c r="I49" s="93"/>
      <c r="J49" s="103"/>
      <c r="K49" s="103"/>
      <c r="L49" s="89">
        <f>L48*C49</f>
        <v>0</v>
      </c>
    </row>
    <row r="50" spans="2:12" ht="13.5">
      <c r="B50" s="97" t="s">
        <v>5</v>
      </c>
      <c r="C50" s="96"/>
      <c r="D50" s="101"/>
      <c r="E50" s="102"/>
      <c r="F50" s="95"/>
      <c r="G50" s="93"/>
      <c r="H50" s="93"/>
      <c r="I50" s="93"/>
      <c r="J50" s="103"/>
      <c r="K50" s="103"/>
      <c r="L50" s="89">
        <f>L49+L48</f>
        <v>0</v>
      </c>
    </row>
    <row r="51" spans="2:12" ht="13.5">
      <c r="B51" s="95" t="s">
        <v>134</v>
      </c>
      <c r="C51" s="96">
        <v>0.18</v>
      </c>
      <c r="D51" s="101"/>
      <c r="E51" s="102"/>
      <c r="F51" s="95"/>
      <c r="G51" s="93"/>
      <c r="H51" s="93"/>
      <c r="I51" s="93"/>
      <c r="J51" s="103"/>
      <c r="K51" s="103"/>
      <c r="L51" s="89">
        <f>L50*C51</f>
        <v>0</v>
      </c>
    </row>
    <row r="52" spans="2:12" ht="13.5">
      <c r="B52" s="97" t="s">
        <v>149</v>
      </c>
      <c r="C52" s="104"/>
      <c r="D52" s="104"/>
      <c r="E52" s="104"/>
      <c r="F52" s="104"/>
      <c r="G52" s="105"/>
      <c r="H52" s="105"/>
      <c r="I52" s="105"/>
      <c r="J52" s="105"/>
      <c r="K52" s="105"/>
      <c r="L52" s="106">
        <f>L51+L50</f>
        <v>0</v>
      </c>
    </row>
    <row r="53" ht="13.5">
      <c r="L53" s="108"/>
    </row>
  </sheetData>
  <sheetProtection/>
  <mergeCells count="7">
    <mergeCell ref="B13:E13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5"/>
  <sheetViews>
    <sheetView zoomScalePageLayoutView="0" workbookViewId="0" topLeftCell="A10">
      <selection activeCell="J14" sqref="J14:J127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313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617" t="s">
        <v>10</v>
      </c>
      <c r="B10" s="125"/>
      <c r="C10" s="70"/>
      <c r="D10" s="619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126</v>
      </c>
      <c r="K10" s="608"/>
      <c r="L10" s="614" t="s">
        <v>152</v>
      </c>
    </row>
    <row r="11" spans="1:12" ht="72" customHeight="1">
      <c r="A11" s="618"/>
      <c r="B11" s="85" t="s">
        <v>11</v>
      </c>
      <c r="C11" s="86" t="s">
        <v>1</v>
      </c>
      <c r="D11" s="123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13.5">
      <c r="A12" s="75" t="s">
        <v>8</v>
      </c>
      <c r="B12" s="122">
        <v>2</v>
      </c>
      <c r="C12" s="124">
        <v>3</v>
      </c>
      <c r="D12" s="262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330"/>
      <c r="B13" s="624" t="s">
        <v>155</v>
      </c>
      <c r="C13" s="606"/>
      <c r="D13" s="606"/>
      <c r="E13" s="625"/>
      <c r="F13" s="334"/>
      <c r="G13" s="334"/>
      <c r="H13" s="349"/>
      <c r="I13" s="334"/>
      <c r="J13" s="334"/>
      <c r="K13" s="334"/>
      <c r="L13" s="334"/>
    </row>
    <row r="14" spans="1:12" ht="27">
      <c r="A14" s="322">
        <v>1</v>
      </c>
      <c r="B14" s="311" t="s">
        <v>345</v>
      </c>
      <c r="C14" s="305" t="s">
        <v>121</v>
      </c>
      <c r="D14" s="306"/>
      <c r="E14" s="306">
        <v>64.04</v>
      </c>
      <c r="F14" s="334"/>
      <c r="G14" s="319"/>
      <c r="H14" s="319"/>
      <c r="I14" s="319"/>
      <c r="J14" s="319"/>
      <c r="K14" s="319"/>
      <c r="L14" s="319"/>
    </row>
    <row r="15" spans="1:12" ht="13.5">
      <c r="A15" s="358"/>
      <c r="B15" s="332" t="s">
        <v>150</v>
      </c>
      <c r="C15" s="316" t="s">
        <v>0</v>
      </c>
      <c r="D15" s="307">
        <v>1</v>
      </c>
      <c r="E15" s="307">
        <f>E14*D15</f>
        <v>64.04</v>
      </c>
      <c r="F15" s="307"/>
      <c r="G15" s="307"/>
      <c r="H15" s="307"/>
      <c r="I15" s="307">
        <f>H15*E15</f>
        <v>0</v>
      </c>
      <c r="J15" s="307"/>
      <c r="K15" s="307"/>
      <c r="L15" s="307">
        <f>K15+I15+G15</f>
        <v>0</v>
      </c>
    </row>
    <row r="16" spans="1:12" ht="13.5">
      <c r="A16" s="358"/>
      <c r="B16" s="350" t="s">
        <v>344</v>
      </c>
      <c r="C16" s="336" t="s">
        <v>140</v>
      </c>
      <c r="D16" s="334">
        <v>12.5</v>
      </c>
      <c r="E16" s="334">
        <f>E14*D16</f>
        <v>800.5000000000001</v>
      </c>
      <c r="F16" s="334"/>
      <c r="G16" s="334">
        <f>F16*E16</f>
        <v>0</v>
      </c>
      <c r="H16" s="334"/>
      <c r="I16" s="334"/>
      <c r="J16" s="334"/>
      <c r="K16" s="334"/>
      <c r="L16" s="307">
        <f>K16+I16+G16</f>
        <v>0</v>
      </c>
    </row>
    <row r="17" spans="1:12" ht="13.5">
      <c r="A17" s="358"/>
      <c r="B17" s="350" t="s">
        <v>160</v>
      </c>
      <c r="C17" s="336" t="s">
        <v>136</v>
      </c>
      <c r="D17" s="334">
        <v>0.03</v>
      </c>
      <c r="E17" s="334">
        <f>E14*D17</f>
        <v>1.9212</v>
      </c>
      <c r="F17" s="334"/>
      <c r="G17" s="334">
        <f>F17*E17</f>
        <v>0</v>
      </c>
      <c r="H17" s="334"/>
      <c r="I17" s="334"/>
      <c r="J17" s="334"/>
      <c r="K17" s="334"/>
      <c r="L17" s="307">
        <f>K17+I17+G17</f>
        <v>0</v>
      </c>
    </row>
    <row r="18" spans="1:12" ht="13.5">
      <c r="A18" s="358"/>
      <c r="B18" s="351" t="s">
        <v>123</v>
      </c>
      <c r="C18" s="313" t="s">
        <v>0</v>
      </c>
      <c r="D18" s="338">
        <v>0.16</v>
      </c>
      <c r="E18" s="338">
        <f>E14*D18</f>
        <v>10.246400000000001</v>
      </c>
      <c r="F18" s="334"/>
      <c r="G18" s="334">
        <f>F18*E18</f>
        <v>0</v>
      </c>
      <c r="H18" s="334"/>
      <c r="I18" s="334"/>
      <c r="J18" s="334"/>
      <c r="K18" s="334"/>
      <c r="L18" s="307">
        <f>K18+I18+G18</f>
        <v>0</v>
      </c>
    </row>
    <row r="19" spans="1:12" ht="27">
      <c r="A19" s="322">
        <v>2</v>
      </c>
      <c r="B19" s="353" t="s">
        <v>347</v>
      </c>
      <c r="C19" s="354" t="s">
        <v>124</v>
      </c>
      <c r="D19" s="356"/>
      <c r="E19" s="356">
        <v>5.8</v>
      </c>
      <c r="F19" s="334"/>
      <c r="G19" s="334"/>
      <c r="H19" s="334"/>
      <c r="I19" s="334"/>
      <c r="J19" s="334"/>
      <c r="K19" s="334"/>
      <c r="L19" s="307"/>
    </row>
    <row r="20" spans="1:12" ht="13.5">
      <c r="A20" s="324"/>
      <c r="B20" s="332" t="s">
        <v>150</v>
      </c>
      <c r="C20" s="316" t="s">
        <v>0</v>
      </c>
      <c r="D20" s="307">
        <v>1</v>
      </c>
      <c r="E20" s="307">
        <f>E19*D20</f>
        <v>5.8</v>
      </c>
      <c r="F20" s="307"/>
      <c r="G20" s="307"/>
      <c r="H20" s="307"/>
      <c r="I20" s="307">
        <f>H20*E20</f>
        <v>0</v>
      </c>
      <c r="J20" s="307"/>
      <c r="K20" s="307"/>
      <c r="L20" s="307">
        <f>K20+I20+G20</f>
        <v>0</v>
      </c>
    </row>
    <row r="21" spans="1:12" ht="13.5">
      <c r="A21" s="324"/>
      <c r="B21" s="350" t="s">
        <v>348</v>
      </c>
      <c r="C21" s="336" t="s">
        <v>136</v>
      </c>
      <c r="D21" s="334">
        <v>0.06</v>
      </c>
      <c r="E21" s="334">
        <f>E19*D21</f>
        <v>0.348</v>
      </c>
      <c r="F21" s="334"/>
      <c r="G21" s="334">
        <f>F21*E21</f>
        <v>0</v>
      </c>
      <c r="H21" s="334"/>
      <c r="I21" s="334"/>
      <c r="J21" s="334"/>
      <c r="K21" s="334"/>
      <c r="L21" s="307">
        <f>K21+I21+G21</f>
        <v>0</v>
      </c>
    </row>
    <row r="22" spans="1:12" ht="13.5">
      <c r="A22" s="324"/>
      <c r="B22" s="344" t="s">
        <v>435</v>
      </c>
      <c r="C22" s="336" t="s">
        <v>129</v>
      </c>
      <c r="D22" s="336" t="s">
        <v>188</v>
      </c>
      <c r="E22" s="334">
        <v>0.03</v>
      </c>
      <c r="F22" s="334"/>
      <c r="G22" s="334">
        <f>F22*E22</f>
        <v>0</v>
      </c>
      <c r="H22" s="334"/>
      <c r="I22" s="334"/>
      <c r="J22" s="334"/>
      <c r="K22" s="334"/>
      <c r="L22" s="334">
        <f>K22+I22+G22</f>
        <v>0</v>
      </c>
    </row>
    <row r="23" spans="1:12" ht="13.5">
      <c r="A23" s="324"/>
      <c r="B23" s="344" t="s">
        <v>437</v>
      </c>
      <c r="C23" s="336" t="s">
        <v>129</v>
      </c>
      <c r="D23" s="336" t="s">
        <v>188</v>
      </c>
      <c r="E23" s="374">
        <v>0.015</v>
      </c>
      <c r="F23" s="334"/>
      <c r="G23" s="334">
        <f>F23*E23</f>
        <v>0</v>
      </c>
      <c r="H23" s="334"/>
      <c r="I23" s="334"/>
      <c r="J23" s="334"/>
      <c r="K23" s="334"/>
      <c r="L23" s="334">
        <f>K23+I23+G23</f>
        <v>0</v>
      </c>
    </row>
    <row r="24" spans="1:12" ht="27">
      <c r="A24" s="322">
        <v>3</v>
      </c>
      <c r="B24" s="311" t="s">
        <v>346</v>
      </c>
      <c r="C24" s="305" t="s">
        <v>121</v>
      </c>
      <c r="D24" s="306"/>
      <c r="E24" s="306">
        <v>10.2</v>
      </c>
      <c r="F24" s="334"/>
      <c r="G24" s="334"/>
      <c r="H24" s="334"/>
      <c r="I24" s="334"/>
      <c r="J24" s="334"/>
      <c r="K24" s="334"/>
      <c r="L24" s="334"/>
    </row>
    <row r="25" spans="1:12" ht="13.5">
      <c r="A25" s="324"/>
      <c r="B25" s="332" t="s">
        <v>150</v>
      </c>
      <c r="C25" s="316" t="s">
        <v>0</v>
      </c>
      <c r="D25" s="307">
        <v>1</v>
      </c>
      <c r="E25" s="307">
        <f>E24*D25</f>
        <v>10.2</v>
      </c>
      <c r="F25" s="307"/>
      <c r="G25" s="307"/>
      <c r="H25" s="307"/>
      <c r="I25" s="307">
        <f>H25*E25</f>
        <v>0</v>
      </c>
      <c r="J25" s="307"/>
      <c r="K25" s="307"/>
      <c r="L25" s="307">
        <f>K25+I25+G25</f>
        <v>0</v>
      </c>
    </row>
    <row r="26" spans="1:12" ht="13.5">
      <c r="A26" s="324"/>
      <c r="B26" s="350" t="s">
        <v>223</v>
      </c>
      <c r="C26" s="336" t="s">
        <v>140</v>
      </c>
      <c r="D26" s="334">
        <v>12.5</v>
      </c>
      <c r="E26" s="334">
        <f>E24*D26</f>
        <v>127.49999999999999</v>
      </c>
      <c r="F26" s="334"/>
      <c r="G26" s="334">
        <f>F26*E26</f>
        <v>0</v>
      </c>
      <c r="H26" s="334"/>
      <c r="I26" s="334"/>
      <c r="J26" s="334"/>
      <c r="K26" s="334"/>
      <c r="L26" s="334">
        <f>G26</f>
        <v>0</v>
      </c>
    </row>
    <row r="27" spans="1:12" ht="13.5">
      <c r="A27" s="324"/>
      <c r="B27" s="350" t="s">
        <v>160</v>
      </c>
      <c r="C27" s="336" t="s">
        <v>136</v>
      </c>
      <c r="D27" s="334">
        <v>0.02</v>
      </c>
      <c r="E27" s="334">
        <f>E24*D27</f>
        <v>0.204</v>
      </c>
      <c r="F27" s="334"/>
      <c r="G27" s="334">
        <f>F27*E27</f>
        <v>0</v>
      </c>
      <c r="H27" s="334"/>
      <c r="I27" s="334"/>
      <c r="J27" s="334"/>
      <c r="K27" s="334"/>
      <c r="L27" s="334">
        <f>G27</f>
        <v>0</v>
      </c>
    </row>
    <row r="28" spans="1:12" ht="13.5">
      <c r="A28" s="324"/>
      <c r="B28" s="351" t="s">
        <v>123</v>
      </c>
      <c r="C28" s="313" t="s">
        <v>0</v>
      </c>
      <c r="D28" s="338">
        <v>0.16</v>
      </c>
      <c r="E28" s="338">
        <f>E24*D28</f>
        <v>1.632</v>
      </c>
      <c r="F28" s="338"/>
      <c r="G28" s="334">
        <f>F28*E28</f>
        <v>0</v>
      </c>
      <c r="H28" s="334"/>
      <c r="I28" s="334"/>
      <c r="J28" s="334"/>
      <c r="K28" s="334"/>
      <c r="L28" s="334">
        <f>G28</f>
        <v>0</v>
      </c>
    </row>
    <row r="29" spans="1:12" ht="27">
      <c r="A29" s="322">
        <v>4</v>
      </c>
      <c r="B29" s="353" t="s">
        <v>349</v>
      </c>
      <c r="C29" s="354" t="s">
        <v>124</v>
      </c>
      <c r="D29" s="356"/>
      <c r="E29" s="356">
        <v>23</v>
      </c>
      <c r="F29" s="334"/>
      <c r="G29" s="334"/>
      <c r="H29" s="334"/>
      <c r="I29" s="334"/>
      <c r="J29" s="334"/>
      <c r="K29" s="334"/>
      <c r="L29" s="307"/>
    </row>
    <row r="30" spans="1:12" ht="13.5">
      <c r="A30" s="358"/>
      <c r="B30" s="332" t="s">
        <v>150</v>
      </c>
      <c r="C30" s="316" t="s">
        <v>0</v>
      </c>
      <c r="D30" s="307">
        <v>1</v>
      </c>
      <c r="E30" s="307">
        <f>E29*D30</f>
        <v>23</v>
      </c>
      <c r="F30" s="307"/>
      <c r="G30" s="307"/>
      <c r="H30" s="307"/>
      <c r="I30" s="307">
        <f>H30*E30</f>
        <v>0</v>
      </c>
      <c r="J30" s="307"/>
      <c r="K30" s="307"/>
      <c r="L30" s="307">
        <f>K30+I30+G30</f>
        <v>0</v>
      </c>
    </row>
    <row r="31" spans="1:12" ht="13.5">
      <c r="A31" s="358"/>
      <c r="B31" s="350" t="s">
        <v>348</v>
      </c>
      <c r="C31" s="336" t="s">
        <v>136</v>
      </c>
      <c r="D31" s="334">
        <v>0.03</v>
      </c>
      <c r="E31" s="334">
        <f>E29*D31</f>
        <v>0.69</v>
      </c>
      <c r="F31" s="334"/>
      <c r="G31" s="334">
        <f>F31*E31</f>
        <v>0</v>
      </c>
      <c r="H31" s="334"/>
      <c r="I31" s="334"/>
      <c r="J31" s="334"/>
      <c r="K31" s="334"/>
      <c r="L31" s="307">
        <f>K31+I31+G31</f>
        <v>0</v>
      </c>
    </row>
    <row r="32" spans="1:12" ht="13.5">
      <c r="A32" s="358"/>
      <c r="B32" s="344" t="s">
        <v>435</v>
      </c>
      <c r="C32" s="336" t="s">
        <v>129</v>
      </c>
      <c r="D32" s="336" t="s">
        <v>188</v>
      </c>
      <c r="E32" s="334">
        <v>0.09</v>
      </c>
      <c r="F32" s="334"/>
      <c r="G32" s="334">
        <f>F32*E32</f>
        <v>0</v>
      </c>
      <c r="H32" s="334"/>
      <c r="I32" s="334"/>
      <c r="J32" s="334"/>
      <c r="K32" s="334"/>
      <c r="L32" s="334">
        <f>K32+I32+G32</f>
        <v>0</v>
      </c>
    </row>
    <row r="33" spans="1:12" ht="13.5">
      <c r="A33" s="358"/>
      <c r="B33" s="344" t="s">
        <v>437</v>
      </c>
      <c r="C33" s="336" t="s">
        <v>129</v>
      </c>
      <c r="D33" s="336" t="s">
        <v>188</v>
      </c>
      <c r="E33" s="334">
        <v>0.04</v>
      </c>
      <c r="F33" s="334"/>
      <c r="G33" s="334">
        <f>F33*E33</f>
        <v>0</v>
      </c>
      <c r="H33" s="334"/>
      <c r="I33" s="334"/>
      <c r="J33" s="334"/>
      <c r="K33" s="334"/>
      <c r="L33" s="334">
        <f>K33+I33+G33</f>
        <v>0</v>
      </c>
    </row>
    <row r="34" spans="1:12" ht="27">
      <c r="A34" s="322">
        <v>5</v>
      </c>
      <c r="B34" s="311" t="s">
        <v>453</v>
      </c>
      <c r="C34" s="305" t="s">
        <v>136</v>
      </c>
      <c r="D34" s="306"/>
      <c r="E34" s="306">
        <v>9.92</v>
      </c>
      <c r="F34" s="334"/>
      <c r="G34" s="334"/>
      <c r="H34" s="334"/>
      <c r="I34" s="334"/>
      <c r="J34" s="334"/>
      <c r="K34" s="334"/>
      <c r="L34" s="334"/>
    </row>
    <row r="35" spans="1:12" ht="13.5">
      <c r="A35" s="358"/>
      <c r="B35" s="332" t="s">
        <v>150</v>
      </c>
      <c r="C35" s="316" t="s">
        <v>0</v>
      </c>
      <c r="D35" s="307">
        <v>1</v>
      </c>
      <c r="E35" s="307">
        <f>E34*D35</f>
        <v>9.92</v>
      </c>
      <c r="F35" s="307"/>
      <c r="G35" s="307"/>
      <c r="H35" s="307"/>
      <c r="I35" s="307">
        <f>H35*E35</f>
        <v>0</v>
      </c>
      <c r="J35" s="307"/>
      <c r="K35" s="307"/>
      <c r="L35" s="307">
        <f>K35+I35+G35</f>
        <v>0</v>
      </c>
    </row>
    <row r="36" spans="1:12" ht="13.5">
      <c r="A36" s="358"/>
      <c r="B36" s="350" t="s">
        <v>223</v>
      </c>
      <c r="C36" s="336" t="s">
        <v>140</v>
      </c>
      <c r="D36" s="334">
        <v>80</v>
      </c>
      <c r="E36" s="334">
        <f>E34*D36</f>
        <v>793.6</v>
      </c>
      <c r="F36" s="334"/>
      <c r="G36" s="334">
        <f>F36*E36</f>
        <v>0</v>
      </c>
      <c r="H36" s="334"/>
      <c r="I36" s="334"/>
      <c r="J36" s="334"/>
      <c r="K36" s="334"/>
      <c r="L36" s="334">
        <f>G36</f>
        <v>0</v>
      </c>
    </row>
    <row r="37" spans="1:12" ht="13.5">
      <c r="A37" s="358"/>
      <c r="B37" s="350" t="s">
        <v>160</v>
      </c>
      <c r="C37" s="336" t="s">
        <v>136</v>
      </c>
      <c r="D37" s="334">
        <v>0.02</v>
      </c>
      <c r="E37" s="334">
        <f>E34*D37</f>
        <v>0.1984</v>
      </c>
      <c r="F37" s="334"/>
      <c r="G37" s="334">
        <f>F37*E37</f>
        <v>0</v>
      </c>
      <c r="H37" s="334"/>
      <c r="I37" s="334"/>
      <c r="J37" s="334"/>
      <c r="K37" s="334"/>
      <c r="L37" s="334">
        <f>G37</f>
        <v>0</v>
      </c>
    </row>
    <row r="38" spans="1:12" ht="13.5">
      <c r="A38" s="358"/>
      <c r="B38" s="351" t="s">
        <v>123</v>
      </c>
      <c r="C38" s="313" t="s">
        <v>0</v>
      </c>
      <c r="D38" s="338">
        <v>0.16</v>
      </c>
      <c r="E38" s="338">
        <f>E34*D38</f>
        <v>1.5872</v>
      </c>
      <c r="F38" s="338"/>
      <c r="G38" s="334">
        <f>F38*E38</f>
        <v>0</v>
      </c>
      <c r="H38" s="334"/>
      <c r="I38" s="334"/>
      <c r="J38" s="334"/>
      <c r="K38" s="334"/>
      <c r="L38" s="334">
        <f>G38</f>
        <v>0</v>
      </c>
    </row>
    <row r="39" spans="1:12" ht="27">
      <c r="A39" s="322">
        <v>6</v>
      </c>
      <c r="B39" s="353" t="s">
        <v>350</v>
      </c>
      <c r="C39" s="354" t="s">
        <v>124</v>
      </c>
      <c r="D39" s="356"/>
      <c r="E39" s="356">
        <v>8</v>
      </c>
      <c r="F39" s="334"/>
      <c r="G39" s="334"/>
      <c r="H39" s="334"/>
      <c r="I39" s="334"/>
      <c r="J39" s="334"/>
      <c r="K39" s="334"/>
      <c r="L39" s="307"/>
    </row>
    <row r="40" spans="1:12" ht="13.5">
      <c r="A40" s="324"/>
      <c r="B40" s="332" t="s">
        <v>150</v>
      </c>
      <c r="C40" s="316" t="s">
        <v>0</v>
      </c>
      <c r="D40" s="307">
        <v>1</v>
      </c>
      <c r="E40" s="307">
        <f>E39*D40</f>
        <v>8</v>
      </c>
      <c r="F40" s="307"/>
      <c r="G40" s="307"/>
      <c r="H40" s="307"/>
      <c r="I40" s="307">
        <f>H40*E40</f>
        <v>0</v>
      </c>
      <c r="J40" s="307"/>
      <c r="K40" s="307"/>
      <c r="L40" s="307">
        <f>K40+I40+G40</f>
        <v>0</v>
      </c>
    </row>
    <row r="41" spans="1:12" ht="13.5">
      <c r="A41" s="324"/>
      <c r="B41" s="350" t="s">
        <v>348</v>
      </c>
      <c r="C41" s="336" t="s">
        <v>136</v>
      </c>
      <c r="D41" s="334">
        <v>0.03</v>
      </c>
      <c r="E41" s="334">
        <f>E39*D41</f>
        <v>0.24</v>
      </c>
      <c r="F41" s="334"/>
      <c r="G41" s="334">
        <f>F41*E41</f>
        <v>0</v>
      </c>
      <c r="H41" s="334"/>
      <c r="I41" s="334"/>
      <c r="J41" s="334"/>
      <c r="K41" s="334"/>
      <c r="L41" s="307">
        <f>K41+I41+G41</f>
        <v>0</v>
      </c>
    </row>
    <row r="42" spans="1:12" ht="13.5">
      <c r="A42" s="324"/>
      <c r="B42" s="344" t="s">
        <v>435</v>
      </c>
      <c r="C42" s="336" t="s">
        <v>129</v>
      </c>
      <c r="D42" s="336" t="s">
        <v>188</v>
      </c>
      <c r="E42" s="334">
        <v>0.03</v>
      </c>
      <c r="F42" s="334"/>
      <c r="G42" s="334">
        <f>F42*E42</f>
        <v>0</v>
      </c>
      <c r="H42" s="334"/>
      <c r="I42" s="334"/>
      <c r="J42" s="334"/>
      <c r="K42" s="334"/>
      <c r="L42" s="334">
        <f>K42+I42+G42</f>
        <v>0</v>
      </c>
    </row>
    <row r="43" spans="1:12" ht="13.5">
      <c r="A43" s="324"/>
      <c r="B43" s="344" t="s">
        <v>437</v>
      </c>
      <c r="C43" s="336" t="s">
        <v>129</v>
      </c>
      <c r="D43" s="336" t="s">
        <v>188</v>
      </c>
      <c r="E43" s="334">
        <v>0.02</v>
      </c>
      <c r="F43" s="334"/>
      <c r="G43" s="334">
        <f>F43*E43</f>
        <v>0</v>
      </c>
      <c r="H43" s="334"/>
      <c r="I43" s="334"/>
      <c r="J43" s="334"/>
      <c r="K43" s="334"/>
      <c r="L43" s="334">
        <f>K43+I43+G43</f>
        <v>0</v>
      </c>
    </row>
    <row r="44" spans="1:12" ht="27">
      <c r="A44" s="322">
        <v>7</v>
      </c>
      <c r="B44" s="311" t="s">
        <v>445</v>
      </c>
      <c r="C44" s="305" t="s">
        <v>121</v>
      </c>
      <c r="D44" s="306"/>
      <c r="E44" s="306">
        <v>23.76</v>
      </c>
      <c r="F44" s="334"/>
      <c r="G44" s="319"/>
      <c r="H44" s="319"/>
      <c r="I44" s="319"/>
      <c r="J44" s="319"/>
      <c r="K44" s="319"/>
      <c r="L44" s="319"/>
    </row>
    <row r="45" spans="1:12" ht="13.5">
      <c r="A45" s="358"/>
      <c r="B45" s="332" t="s">
        <v>151</v>
      </c>
      <c r="C45" s="316" t="s">
        <v>0</v>
      </c>
      <c r="D45" s="307">
        <v>1</v>
      </c>
      <c r="E45" s="307">
        <f>E44*D45</f>
        <v>23.76</v>
      </c>
      <c r="F45" s="307"/>
      <c r="G45" s="307"/>
      <c r="H45" s="307"/>
      <c r="I45" s="307">
        <f>H45*E45</f>
        <v>0</v>
      </c>
      <c r="J45" s="307"/>
      <c r="K45" s="307"/>
      <c r="L45" s="307">
        <f>I45+G45</f>
        <v>0</v>
      </c>
    </row>
    <row r="46" spans="1:12" ht="13.5">
      <c r="A46" s="358"/>
      <c r="B46" s="351" t="s">
        <v>446</v>
      </c>
      <c r="C46" s="313" t="s">
        <v>121</v>
      </c>
      <c r="D46" s="338">
        <v>1</v>
      </c>
      <c r="E46" s="338">
        <f>E44*D46</f>
        <v>23.76</v>
      </c>
      <c r="F46" s="338"/>
      <c r="G46" s="338">
        <f>F46*E46</f>
        <v>0</v>
      </c>
      <c r="H46" s="338"/>
      <c r="I46" s="338"/>
      <c r="J46" s="338"/>
      <c r="K46" s="338"/>
      <c r="L46" s="338">
        <f>G46</f>
        <v>0</v>
      </c>
    </row>
    <row r="47" spans="1:12" ht="27">
      <c r="A47" s="322">
        <v>8</v>
      </c>
      <c r="B47" s="311" t="s">
        <v>159</v>
      </c>
      <c r="C47" s="305" t="s">
        <v>121</v>
      </c>
      <c r="D47" s="306"/>
      <c r="E47" s="306">
        <v>23.76</v>
      </c>
      <c r="F47" s="334"/>
      <c r="G47" s="319"/>
      <c r="H47" s="319"/>
      <c r="I47" s="319"/>
      <c r="J47" s="319"/>
      <c r="K47" s="319"/>
      <c r="L47" s="319"/>
    </row>
    <row r="48" spans="1:12" ht="13.5">
      <c r="A48" s="358"/>
      <c r="B48" s="332" t="s">
        <v>150</v>
      </c>
      <c r="C48" s="316" t="s">
        <v>0</v>
      </c>
      <c r="D48" s="307">
        <v>1</v>
      </c>
      <c r="E48" s="307">
        <f>E47*D48</f>
        <v>23.76</v>
      </c>
      <c r="F48" s="307"/>
      <c r="G48" s="307"/>
      <c r="H48" s="307"/>
      <c r="I48" s="307">
        <f>H48*E48</f>
        <v>0</v>
      </c>
      <c r="J48" s="307"/>
      <c r="K48" s="307"/>
      <c r="L48" s="307">
        <f>K48+I48+G48</f>
        <v>0</v>
      </c>
    </row>
    <row r="49" spans="1:12" ht="13.5">
      <c r="A49" s="358"/>
      <c r="B49" s="350" t="s">
        <v>160</v>
      </c>
      <c r="C49" s="336" t="s">
        <v>136</v>
      </c>
      <c r="D49" s="334">
        <v>0.0408</v>
      </c>
      <c r="E49" s="334">
        <f>E47*D49</f>
        <v>0.9694080000000002</v>
      </c>
      <c r="F49" s="334"/>
      <c r="G49" s="334">
        <f>F49*E49</f>
        <v>0</v>
      </c>
      <c r="H49" s="334"/>
      <c r="I49" s="334"/>
      <c r="J49" s="334"/>
      <c r="K49" s="334"/>
      <c r="L49" s="307">
        <f>K49+I49+G49</f>
        <v>0</v>
      </c>
    </row>
    <row r="50" spans="1:12" ht="13.5">
      <c r="A50" s="358"/>
      <c r="B50" s="351" t="s">
        <v>123</v>
      </c>
      <c r="C50" s="313" t="s">
        <v>0</v>
      </c>
      <c r="D50" s="338">
        <v>0.07</v>
      </c>
      <c r="E50" s="338">
        <f>E47*D50</f>
        <v>1.6632000000000002</v>
      </c>
      <c r="F50" s="338"/>
      <c r="G50" s="338">
        <f>F50*E50</f>
        <v>0</v>
      </c>
      <c r="H50" s="338"/>
      <c r="I50" s="338"/>
      <c r="J50" s="338"/>
      <c r="K50" s="338"/>
      <c r="L50" s="352">
        <f>K50+I50+G50</f>
        <v>0</v>
      </c>
    </row>
    <row r="51" spans="1:12" ht="27">
      <c r="A51" s="322">
        <v>9</v>
      </c>
      <c r="B51" s="311" t="s">
        <v>224</v>
      </c>
      <c r="C51" s="305" t="s">
        <v>121</v>
      </c>
      <c r="D51" s="306"/>
      <c r="E51" s="306">
        <v>78.26</v>
      </c>
      <c r="F51" s="307"/>
      <c r="G51" s="334"/>
      <c r="H51" s="334"/>
      <c r="I51" s="334"/>
      <c r="J51" s="334"/>
      <c r="K51" s="334"/>
      <c r="L51" s="334"/>
    </row>
    <row r="52" spans="1:12" ht="13.5">
      <c r="A52" s="324"/>
      <c r="B52" s="332" t="s">
        <v>150</v>
      </c>
      <c r="C52" s="316" t="s">
        <v>0</v>
      </c>
      <c r="D52" s="307">
        <v>1</v>
      </c>
      <c r="E52" s="307">
        <f>E51*D52</f>
        <v>78.26</v>
      </c>
      <c r="F52" s="307"/>
      <c r="G52" s="307"/>
      <c r="H52" s="307"/>
      <c r="I52" s="307">
        <f>H52*E52</f>
        <v>0</v>
      </c>
      <c r="J52" s="307"/>
      <c r="K52" s="307"/>
      <c r="L52" s="307">
        <f>K52+I52+G52</f>
        <v>0</v>
      </c>
    </row>
    <row r="53" spans="1:12" ht="13.5">
      <c r="A53" s="324"/>
      <c r="B53" s="350" t="s">
        <v>160</v>
      </c>
      <c r="C53" s="336" t="s">
        <v>136</v>
      </c>
      <c r="D53" s="334">
        <v>0.306</v>
      </c>
      <c r="E53" s="334">
        <f>E51*D53</f>
        <v>23.947560000000003</v>
      </c>
      <c r="F53" s="334"/>
      <c r="G53" s="334">
        <f>F53*E53</f>
        <v>0</v>
      </c>
      <c r="H53" s="334"/>
      <c r="I53" s="334"/>
      <c r="J53" s="334"/>
      <c r="K53" s="334"/>
      <c r="L53" s="307">
        <f>K53+I53+G53</f>
        <v>0</v>
      </c>
    </row>
    <row r="54" spans="1:12" ht="27">
      <c r="A54" s="322">
        <v>10</v>
      </c>
      <c r="B54" s="311" t="s">
        <v>225</v>
      </c>
      <c r="C54" s="305" t="s">
        <v>124</v>
      </c>
      <c r="D54" s="306"/>
      <c r="E54" s="306">
        <v>21.1</v>
      </c>
      <c r="F54" s="307"/>
      <c r="G54" s="334"/>
      <c r="H54" s="334"/>
      <c r="I54" s="334"/>
      <c r="J54" s="334"/>
      <c r="K54" s="334"/>
      <c r="L54" s="334"/>
    </row>
    <row r="55" spans="1:12" ht="13.5">
      <c r="A55" s="358"/>
      <c r="B55" s="332" t="s">
        <v>150</v>
      </c>
      <c r="C55" s="316" t="s">
        <v>0</v>
      </c>
      <c r="D55" s="307">
        <v>1</v>
      </c>
      <c r="E55" s="307">
        <f>E54*D55</f>
        <v>21.1</v>
      </c>
      <c r="F55" s="307"/>
      <c r="G55" s="307"/>
      <c r="H55" s="307"/>
      <c r="I55" s="307">
        <f>H55*E55</f>
        <v>0</v>
      </c>
      <c r="J55" s="307"/>
      <c r="K55" s="307"/>
      <c r="L55" s="307">
        <f>K55+I55+G55</f>
        <v>0</v>
      </c>
    </row>
    <row r="56" spans="1:12" ht="13.5">
      <c r="A56" s="358"/>
      <c r="B56" s="351" t="s">
        <v>160</v>
      </c>
      <c r="C56" s="313" t="s">
        <v>136</v>
      </c>
      <c r="D56" s="338">
        <v>0.008</v>
      </c>
      <c r="E56" s="338">
        <f>E54*D56</f>
        <v>0.1688</v>
      </c>
      <c r="F56" s="334"/>
      <c r="G56" s="334">
        <f>F56*E56</f>
        <v>0</v>
      </c>
      <c r="H56" s="334"/>
      <c r="I56" s="334"/>
      <c r="J56" s="334"/>
      <c r="K56" s="334"/>
      <c r="L56" s="307">
        <f>K56+I56+G56</f>
        <v>0</v>
      </c>
    </row>
    <row r="57" spans="1:12" ht="27">
      <c r="A57" s="357">
        <v>11</v>
      </c>
      <c r="B57" s="311" t="s">
        <v>447</v>
      </c>
      <c r="C57" s="305" t="s">
        <v>121</v>
      </c>
      <c r="D57" s="306"/>
      <c r="E57" s="306">
        <v>23.76</v>
      </c>
      <c r="F57" s="334"/>
      <c r="G57" s="334"/>
      <c r="H57" s="334"/>
      <c r="I57" s="334"/>
      <c r="J57" s="334"/>
      <c r="K57" s="334"/>
      <c r="L57" s="307"/>
    </row>
    <row r="58" spans="1:12" ht="13.5">
      <c r="A58" s="358"/>
      <c r="B58" s="332" t="s">
        <v>150</v>
      </c>
      <c r="C58" s="316" t="s">
        <v>0</v>
      </c>
      <c r="D58" s="307">
        <v>1</v>
      </c>
      <c r="E58" s="307">
        <f>E57*D58</f>
        <v>23.76</v>
      </c>
      <c r="F58" s="307"/>
      <c r="G58" s="307"/>
      <c r="H58" s="307"/>
      <c r="I58" s="307">
        <f>H58*E58</f>
        <v>0</v>
      </c>
      <c r="J58" s="307"/>
      <c r="K58" s="307"/>
      <c r="L58" s="307">
        <f>K58+I58+G58</f>
        <v>0</v>
      </c>
    </row>
    <row r="59" spans="1:12" ht="13.5">
      <c r="A59" s="358"/>
      <c r="B59" s="350" t="s">
        <v>351</v>
      </c>
      <c r="C59" s="336" t="s">
        <v>121</v>
      </c>
      <c r="D59" s="334">
        <v>1.05</v>
      </c>
      <c r="E59" s="334">
        <f>E57*D59</f>
        <v>24.948000000000004</v>
      </c>
      <c r="F59" s="334"/>
      <c r="G59" s="334">
        <f>F59*E59</f>
        <v>0</v>
      </c>
      <c r="H59" s="334"/>
      <c r="I59" s="334"/>
      <c r="J59" s="334"/>
      <c r="K59" s="334"/>
      <c r="L59" s="307">
        <f>K59+I59+G59</f>
        <v>0</v>
      </c>
    </row>
    <row r="60" spans="1:12" ht="13.5">
      <c r="A60" s="358"/>
      <c r="B60" s="351" t="s">
        <v>448</v>
      </c>
      <c r="C60" s="313" t="s">
        <v>140</v>
      </c>
      <c r="D60" s="338"/>
      <c r="E60" s="338">
        <v>5</v>
      </c>
      <c r="F60" s="334"/>
      <c r="G60" s="334">
        <f>F60*E60</f>
        <v>0</v>
      </c>
      <c r="H60" s="334"/>
      <c r="I60" s="334"/>
      <c r="J60" s="334"/>
      <c r="K60" s="334"/>
      <c r="L60" s="307">
        <f>K60+I60+G60</f>
        <v>0</v>
      </c>
    </row>
    <row r="61" spans="1:12" ht="27">
      <c r="A61" s="322">
        <v>12</v>
      </c>
      <c r="B61" s="353" t="s">
        <v>352</v>
      </c>
      <c r="C61" s="354" t="s">
        <v>121</v>
      </c>
      <c r="D61" s="355"/>
      <c r="E61" s="356">
        <v>19</v>
      </c>
      <c r="F61" s="334"/>
      <c r="G61" s="334"/>
      <c r="H61" s="334"/>
      <c r="I61" s="334"/>
      <c r="J61" s="334"/>
      <c r="K61" s="334"/>
      <c r="L61" s="334"/>
    </row>
    <row r="62" spans="1:12" ht="13.5">
      <c r="A62" s="358"/>
      <c r="B62" s="332" t="s">
        <v>150</v>
      </c>
      <c r="C62" s="313" t="s">
        <v>0</v>
      </c>
      <c r="D62" s="338">
        <v>1</v>
      </c>
      <c r="E62" s="338">
        <f>E61*D62</f>
        <v>19</v>
      </c>
      <c r="F62" s="334"/>
      <c r="G62" s="334"/>
      <c r="H62" s="334"/>
      <c r="I62" s="334">
        <f>H62*E62</f>
        <v>0</v>
      </c>
      <c r="J62" s="334"/>
      <c r="K62" s="334"/>
      <c r="L62" s="334">
        <f>K62+I62+G62</f>
        <v>0</v>
      </c>
    </row>
    <row r="63" spans="1:12" ht="13.5">
      <c r="A63" s="358"/>
      <c r="B63" s="350" t="s">
        <v>227</v>
      </c>
      <c r="C63" s="316" t="s">
        <v>161</v>
      </c>
      <c r="D63" s="334">
        <v>7.9</v>
      </c>
      <c r="E63" s="334">
        <f>E61*D63</f>
        <v>150.1</v>
      </c>
      <c r="F63" s="334"/>
      <c r="G63" s="334">
        <f>F63*E63</f>
        <v>0</v>
      </c>
      <c r="H63" s="334"/>
      <c r="I63" s="334"/>
      <c r="J63" s="334"/>
      <c r="K63" s="334"/>
      <c r="L63" s="307">
        <f>K63+I63+G63</f>
        <v>0</v>
      </c>
    </row>
    <row r="64" spans="1:12" ht="27">
      <c r="A64" s="358"/>
      <c r="B64" s="351" t="s">
        <v>353</v>
      </c>
      <c r="C64" s="322" t="s">
        <v>121</v>
      </c>
      <c r="D64" s="352">
        <v>1.02</v>
      </c>
      <c r="E64" s="352">
        <f>E61*D64</f>
        <v>19.38</v>
      </c>
      <c r="F64" s="352"/>
      <c r="G64" s="352">
        <f>F64*E64</f>
        <v>0</v>
      </c>
      <c r="H64" s="352"/>
      <c r="I64" s="352"/>
      <c r="J64" s="352"/>
      <c r="K64" s="352"/>
      <c r="L64" s="352">
        <f>K64+I64+G64</f>
        <v>0</v>
      </c>
    </row>
    <row r="65" spans="1:12" ht="13.5">
      <c r="A65" s="324"/>
      <c r="B65" s="351" t="s">
        <v>123</v>
      </c>
      <c r="C65" s="313" t="s">
        <v>0</v>
      </c>
      <c r="D65" s="338">
        <v>0.2</v>
      </c>
      <c r="E65" s="338">
        <f>E61*D65</f>
        <v>3.8000000000000003</v>
      </c>
      <c r="F65" s="338"/>
      <c r="G65" s="338">
        <f>F65*E65</f>
        <v>0</v>
      </c>
      <c r="H65" s="338"/>
      <c r="I65" s="338"/>
      <c r="J65" s="338"/>
      <c r="K65" s="338"/>
      <c r="L65" s="352">
        <f>K65+I65+G65</f>
        <v>0</v>
      </c>
    </row>
    <row r="66" spans="1:12" ht="27">
      <c r="A66" s="322">
        <v>13</v>
      </c>
      <c r="B66" s="353" t="s">
        <v>226</v>
      </c>
      <c r="C66" s="354" t="s">
        <v>121</v>
      </c>
      <c r="D66" s="356"/>
      <c r="E66" s="356">
        <v>23.76</v>
      </c>
      <c r="F66" s="352"/>
      <c r="G66" s="352"/>
      <c r="H66" s="352"/>
      <c r="I66" s="352"/>
      <c r="J66" s="352"/>
      <c r="K66" s="352"/>
      <c r="L66" s="352"/>
    </row>
    <row r="67" spans="1:12" ht="13.5">
      <c r="A67" s="358"/>
      <c r="B67" s="332" t="s">
        <v>150</v>
      </c>
      <c r="C67" s="313" t="s">
        <v>0</v>
      </c>
      <c r="D67" s="338">
        <v>1</v>
      </c>
      <c r="E67" s="338">
        <f>E66*D67</f>
        <v>23.76</v>
      </c>
      <c r="F67" s="334"/>
      <c r="G67" s="334"/>
      <c r="H67" s="334"/>
      <c r="I67" s="334">
        <f>H67*E67</f>
        <v>0</v>
      </c>
      <c r="J67" s="334"/>
      <c r="K67" s="334"/>
      <c r="L67" s="334">
        <f>K67+I67+G67</f>
        <v>0</v>
      </c>
    </row>
    <row r="68" spans="1:12" ht="13.5">
      <c r="A68" s="358"/>
      <c r="B68" s="350" t="s">
        <v>227</v>
      </c>
      <c r="C68" s="316" t="s">
        <v>161</v>
      </c>
      <c r="D68" s="334">
        <v>7.9</v>
      </c>
      <c r="E68" s="334">
        <f>E66*D68</f>
        <v>187.704</v>
      </c>
      <c r="F68" s="334"/>
      <c r="G68" s="334">
        <f>F68*E68</f>
        <v>0</v>
      </c>
      <c r="H68" s="334"/>
      <c r="I68" s="334"/>
      <c r="J68" s="334"/>
      <c r="K68" s="334"/>
      <c r="L68" s="307">
        <f>K68+I68+G68</f>
        <v>0</v>
      </c>
    </row>
    <row r="69" spans="1:12" ht="27">
      <c r="A69" s="358"/>
      <c r="B69" s="351" t="s">
        <v>353</v>
      </c>
      <c r="C69" s="322" t="s">
        <v>121</v>
      </c>
      <c r="D69" s="352">
        <v>1.02</v>
      </c>
      <c r="E69" s="352">
        <f>E66*D69</f>
        <v>24.235200000000003</v>
      </c>
      <c r="F69" s="352"/>
      <c r="G69" s="352">
        <f>F69*E69</f>
        <v>0</v>
      </c>
      <c r="H69" s="352"/>
      <c r="I69" s="352"/>
      <c r="J69" s="352"/>
      <c r="K69" s="352"/>
      <c r="L69" s="352">
        <f>K69+I69+G69</f>
        <v>0</v>
      </c>
    </row>
    <row r="70" spans="1:12" ht="13.5">
      <c r="A70" s="358"/>
      <c r="B70" s="351" t="s">
        <v>123</v>
      </c>
      <c r="C70" s="313" t="s">
        <v>0</v>
      </c>
      <c r="D70" s="338">
        <v>0.16</v>
      </c>
      <c r="E70" s="338">
        <f>E66*D70</f>
        <v>3.8016000000000005</v>
      </c>
      <c r="F70" s="338"/>
      <c r="G70" s="338">
        <f>F70*E70</f>
        <v>0</v>
      </c>
      <c r="H70" s="338"/>
      <c r="I70" s="338"/>
      <c r="J70" s="338"/>
      <c r="K70" s="338"/>
      <c r="L70" s="352">
        <f>K70+I70+G70</f>
        <v>0</v>
      </c>
    </row>
    <row r="71" spans="1:12" ht="27">
      <c r="A71" s="322">
        <v>14</v>
      </c>
      <c r="B71" s="353" t="s">
        <v>228</v>
      </c>
      <c r="C71" s="354" t="s">
        <v>124</v>
      </c>
      <c r="D71" s="356"/>
      <c r="E71" s="356">
        <v>11.5</v>
      </c>
      <c r="F71" s="338"/>
      <c r="G71" s="338"/>
      <c r="H71" s="338"/>
      <c r="I71" s="338"/>
      <c r="J71" s="338"/>
      <c r="K71" s="338"/>
      <c r="L71" s="338"/>
    </row>
    <row r="72" spans="1:12" ht="13.5">
      <c r="A72" s="358"/>
      <c r="B72" s="332" t="s">
        <v>150</v>
      </c>
      <c r="C72" s="313" t="s">
        <v>0</v>
      </c>
      <c r="D72" s="338">
        <v>1</v>
      </c>
      <c r="E72" s="338">
        <f>E71*D72</f>
        <v>11.5</v>
      </c>
      <c r="F72" s="334"/>
      <c r="G72" s="334"/>
      <c r="H72" s="334"/>
      <c r="I72" s="334">
        <f>H72*E72</f>
        <v>0</v>
      </c>
      <c r="J72" s="334"/>
      <c r="K72" s="334"/>
      <c r="L72" s="334">
        <f>K72+I72+G72</f>
        <v>0</v>
      </c>
    </row>
    <row r="73" spans="1:12" ht="13.5">
      <c r="A73" s="358"/>
      <c r="B73" s="351" t="s">
        <v>164</v>
      </c>
      <c r="C73" s="313" t="s">
        <v>161</v>
      </c>
      <c r="D73" s="338">
        <v>0.8</v>
      </c>
      <c r="E73" s="338">
        <f>E71*D73</f>
        <v>9.200000000000001</v>
      </c>
      <c r="F73" s="334"/>
      <c r="G73" s="334">
        <f>F73*E73</f>
        <v>0</v>
      </c>
      <c r="H73" s="334"/>
      <c r="I73" s="334"/>
      <c r="J73" s="334"/>
      <c r="K73" s="334"/>
      <c r="L73" s="334">
        <f>K73+I73+G73</f>
        <v>0</v>
      </c>
    </row>
    <row r="74" spans="1:12" ht="27">
      <c r="A74" s="358"/>
      <c r="B74" s="351" t="s">
        <v>353</v>
      </c>
      <c r="C74" s="322" t="s">
        <v>121</v>
      </c>
      <c r="D74" s="352">
        <v>0.08</v>
      </c>
      <c r="E74" s="352">
        <f>E71*D74</f>
        <v>0.92</v>
      </c>
      <c r="F74" s="352"/>
      <c r="G74" s="352">
        <f>F74*E74</f>
        <v>0</v>
      </c>
      <c r="H74" s="352"/>
      <c r="I74" s="352"/>
      <c r="J74" s="352"/>
      <c r="K74" s="352"/>
      <c r="L74" s="352">
        <f>K74+I74+G74</f>
        <v>0</v>
      </c>
    </row>
    <row r="75" spans="1:12" ht="40.5">
      <c r="A75" s="322">
        <v>15</v>
      </c>
      <c r="B75" s="353" t="s">
        <v>355</v>
      </c>
      <c r="C75" s="354" t="s">
        <v>121</v>
      </c>
      <c r="D75" s="356"/>
      <c r="E75" s="356">
        <v>44.54</v>
      </c>
      <c r="F75" s="338"/>
      <c r="G75" s="338"/>
      <c r="H75" s="338"/>
      <c r="I75" s="338"/>
      <c r="J75" s="338"/>
      <c r="K75" s="338"/>
      <c r="L75" s="352"/>
    </row>
    <row r="76" spans="1:12" ht="13.5">
      <c r="A76" s="358"/>
      <c r="B76" s="332" t="s">
        <v>150</v>
      </c>
      <c r="C76" s="313" t="s">
        <v>0</v>
      </c>
      <c r="D76" s="338">
        <v>1</v>
      </c>
      <c r="E76" s="338">
        <f>E75*D76</f>
        <v>44.54</v>
      </c>
      <c r="F76" s="334"/>
      <c r="G76" s="334"/>
      <c r="H76" s="334"/>
      <c r="I76" s="334">
        <f>H76*E76</f>
        <v>0</v>
      </c>
      <c r="J76" s="334"/>
      <c r="K76" s="334"/>
      <c r="L76" s="334">
        <f>K76+I76+G76</f>
        <v>0</v>
      </c>
    </row>
    <row r="77" spans="1:12" ht="13.5">
      <c r="A77" s="324"/>
      <c r="B77" s="351" t="s">
        <v>162</v>
      </c>
      <c r="C77" s="313" t="s">
        <v>200</v>
      </c>
      <c r="D77" s="338">
        <v>0.15</v>
      </c>
      <c r="E77" s="338">
        <f>E75*D77</f>
        <v>6.681</v>
      </c>
      <c r="F77" s="338"/>
      <c r="G77" s="338">
        <f>F77*E77</f>
        <v>0</v>
      </c>
      <c r="H77" s="338"/>
      <c r="I77" s="338"/>
      <c r="J77" s="338"/>
      <c r="K77" s="338"/>
      <c r="L77" s="352">
        <f>G77</f>
        <v>0</v>
      </c>
    </row>
    <row r="78" spans="1:12" ht="13.5">
      <c r="A78" s="324"/>
      <c r="B78" s="351" t="s">
        <v>163</v>
      </c>
      <c r="C78" s="322" t="s">
        <v>161</v>
      </c>
      <c r="D78" s="338">
        <v>2.4</v>
      </c>
      <c r="E78" s="338">
        <f>E75*D78</f>
        <v>106.896</v>
      </c>
      <c r="F78" s="338"/>
      <c r="G78" s="338">
        <f>F78*E78</f>
        <v>0</v>
      </c>
      <c r="H78" s="338"/>
      <c r="I78" s="338"/>
      <c r="J78" s="338"/>
      <c r="K78" s="338"/>
      <c r="L78" s="352">
        <f>G78</f>
        <v>0</v>
      </c>
    </row>
    <row r="79" spans="1:12" ht="27">
      <c r="A79" s="324"/>
      <c r="B79" s="351" t="s">
        <v>449</v>
      </c>
      <c r="C79" s="322" t="s">
        <v>200</v>
      </c>
      <c r="D79" s="352">
        <v>0.4</v>
      </c>
      <c r="E79" s="352">
        <f>E75*D79</f>
        <v>17.816</v>
      </c>
      <c r="F79" s="352"/>
      <c r="G79" s="352">
        <f>F79*E79</f>
        <v>0</v>
      </c>
      <c r="H79" s="352"/>
      <c r="I79" s="352"/>
      <c r="J79" s="352"/>
      <c r="K79" s="352"/>
      <c r="L79" s="352">
        <f>G79</f>
        <v>0</v>
      </c>
    </row>
    <row r="80" spans="1:12" ht="13.5">
      <c r="A80" s="324"/>
      <c r="B80" s="351" t="s">
        <v>123</v>
      </c>
      <c r="C80" s="313" t="s">
        <v>0</v>
      </c>
      <c r="D80" s="338">
        <v>0.1</v>
      </c>
      <c r="E80" s="338">
        <f>E75*D80</f>
        <v>4.454</v>
      </c>
      <c r="F80" s="338"/>
      <c r="G80" s="338">
        <f>F80*E80</f>
        <v>0</v>
      </c>
      <c r="H80" s="338"/>
      <c r="I80" s="338"/>
      <c r="J80" s="338"/>
      <c r="K80" s="338"/>
      <c r="L80" s="352">
        <f>G80</f>
        <v>0</v>
      </c>
    </row>
    <row r="81" spans="1:12" ht="40.5">
      <c r="A81" s="322">
        <v>16</v>
      </c>
      <c r="B81" s="353" t="s">
        <v>450</v>
      </c>
      <c r="C81" s="354" t="s">
        <v>124</v>
      </c>
      <c r="D81" s="356"/>
      <c r="E81" s="356">
        <v>21.1</v>
      </c>
      <c r="F81" s="338"/>
      <c r="G81" s="338"/>
      <c r="H81" s="338"/>
      <c r="I81" s="338"/>
      <c r="J81" s="338"/>
      <c r="K81" s="338"/>
      <c r="L81" s="352"/>
    </row>
    <row r="82" spans="1:12" ht="13.5">
      <c r="A82" s="358"/>
      <c r="B82" s="332" t="s">
        <v>150</v>
      </c>
      <c r="C82" s="313" t="s">
        <v>0</v>
      </c>
      <c r="D82" s="338">
        <v>1</v>
      </c>
      <c r="E82" s="338">
        <f>E81*D82</f>
        <v>21.1</v>
      </c>
      <c r="F82" s="334"/>
      <c r="G82" s="334"/>
      <c r="H82" s="334"/>
      <c r="I82" s="334">
        <f>H82*E82</f>
        <v>0</v>
      </c>
      <c r="J82" s="334"/>
      <c r="K82" s="334"/>
      <c r="L82" s="334">
        <f>K82+I82+G82</f>
        <v>0</v>
      </c>
    </row>
    <row r="83" spans="1:12" ht="13.5">
      <c r="A83" s="324"/>
      <c r="B83" s="351" t="s">
        <v>162</v>
      </c>
      <c r="C83" s="313" t="s">
        <v>200</v>
      </c>
      <c r="D83" s="338">
        <v>0.03</v>
      </c>
      <c r="E83" s="338">
        <f>E81*D83</f>
        <v>0.633</v>
      </c>
      <c r="F83" s="338"/>
      <c r="G83" s="338">
        <f>F83*E83</f>
        <v>0</v>
      </c>
      <c r="H83" s="338"/>
      <c r="I83" s="338"/>
      <c r="J83" s="338"/>
      <c r="K83" s="338"/>
      <c r="L83" s="352">
        <f>G83</f>
        <v>0</v>
      </c>
    </row>
    <row r="84" spans="1:12" ht="13.5">
      <c r="A84" s="324"/>
      <c r="B84" s="351" t="s">
        <v>163</v>
      </c>
      <c r="C84" s="322" t="s">
        <v>161</v>
      </c>
      <c r="D84" s="338">
        <v>0.5</v>
      </c>
      <c r="E84" s="338">
        <f>E81*D84</f>
        <v>10.55</v>
      </c>
      <c r="F84" s="338"/>
      <c r="G84" s="338">
        <f>F84*E84</f>
        <v>0</v>
      </c>
      <c r="H84" s="338"/>
      <c r="I84" s="338"/>
      <c r="J84" s="338"/>
      <c r="K84" s="338"/>
      <c r="L84" s="352">
        <f>G84</f>
        <v>0</v>
      </c>
    </row>
    <row r="85" spans="1:12" ht="27">
      <c r="A85" s="324"/>
      <c r="B85" s="351" t="s">
        <v>449</v>
      </c>
      <c r="C85" s="322" t="s">
        <v>200</v>
      </c>
      <c r="D85" s="352">
        <v>0.08</v>
      </c>
      <c r="E85" s="352">
        <f>E81*D85</f>
        <v>1.6880000000000002</v>
      </c>
      <c r="F85" s="352"/>
      <c r="G85" s="352">
        <f>F85*E85</f>
        <v>0</v>
      </c>
      <c r="H85" s="352"/>
      <c r="I85" s="352"/>
      <c r="J85" s="352"/>
      <c r="K85" s="352"/>
      <c r="L85" s="352">
        <f>G85</f>
        <v>0</v>
      </c>
    </row>
    <row r="86" spans="1:12" ht="15" customHeight="1">
      <c r="A86" s="324"/>
      <c r="B86" s="351" t="s">
        <v>123</v>
      </c>
      <c r="C86" s="313" t="s">
        <v>0</v>
      </c>
      <c r="D86" s="338">
        <v>0.15</v>
      </c>
      <c r="E86" s="338">
        <f>E81*D86</f>
        <v>3.165</v>
      </c>
      <c r="F86" s="338"/>
      <c r="G86" s="338">
        <f>F86*E86</f>
        <v>0</v>
      </c>
      <c r="H86" s="338"/>
      <c r="I86" s="338"/>
      <c r="J86" s="338"/>
      <c r="K86" s="338"/>
      <c r="L86" s="352">
        <f>G86</f>
        <v>0</v>
      </c>
    </row>
    <row r="87" spans="1:12" ht="40.5">
      <c r="A87" s="322">
        <v>17</v>
      </c>
      <c r="B87" s="353" t="s">
        <v>354</v>
      </c>
      <c r="C87" s="354" t="s">
        <v>121</v>
      </c>
      <c r="D87" s="356"/>
      <c r="E87" s="356">
        <v>11.76</v>
      </c>
      <c r="F87" s="338"/>
      <c r="G87" s="338"/>
      <c r="H87" s="338"/>
      <c r="I87" s="338"/>
      <c r="J87" s="338"/>
      <c r="K87" s="338"/>
      <c r="L87" s="352"/>
    </row>
    <row r="88" spans="1:12" ht="14.25" customHeight="1">
      <c r="A88" s="358"/>
      <c r="B88" s="332" t="s">
        <v>150</v>
      </c>
      <c r="C88" s="313" t="s">
        <v>0</v>
      </c>
      <c r="D88" s="338">
        <v>1</v>
      </c>
      <c r="E88" s="338">
        <f>E87*D88</f>
        <v>11.76</v>
      </c>
      <c r="F88" s="334"/>
      <c r="G88" s="334"/>
      <c r="H88" s="334"/>
      <c r="I88" s="334">
        <f>H88*E88</f>
        <v>0</v>
      </c>
      <c r="J88" s="334"/>
      <c r="K88" s="334"/>
      <c r="L88" s="334">
        <f>K88+I88+G88</f>
        <v>0</v>
      </c>
    </row>
    <row r="89" spans="1:12" ht="13.5">
      <c r="A89" s="324"/>
      <c r="B89" s="351" t="s">
        <v>162</v>
      </c>
      <c r="C89" s="313" t="s">
        <v>200</v>
      </c>
      <c r="D89" s="338">
        <v>0.15</v>
      </c>
      <c r="E89" s="338">
        <f>E87*D89</f>
        <v>1.764</v>
      </c>
      <c r="F89" s="338"/>
      <c r="G89" s="338">
        <f>F89*E89</f>
        <v>0</v>
      </c>
      <c r="H89" s="338"/>
      <c r="I89" s="338"/>
      <c r="J89" s="338"/>
      <c r="K89" s="338"/>
      <c r="L89" s="352">
        <f>G89</f>
        <v>0</v>
      </c>
    </row>
    <row r="90" spans="1:12" ht="13.5">
      <c r="A90" s="324"/>
      <c r="B90" s="351" t="s">
        <v>163</v>
      </c>
      <c r="C90" s="322" t="s">
        <v>161</v>
      </c>
      <c r="D90" s="338">
        <v>2.4</v>
      </c>
      <c r="E90" s="338">
        <f>E87*D90</f>
        <v>28.224</v>
      </c>
      <c r="F90" s="338"/>
      <c r="G90" s="338">
        <f>F90*E90</f>
        <v>0</v>
      </c>
      <c r="H90" s="338"/>
      <c r="I90" s="338"/>
      <c r="J90" s="338"/>
      <c r="K90" s="338"/>
      <c r="L90" s="352">
        <f>G90</f>
        <v>0</v>
      </c>
    </row>
    <row r="91" spans="1:12" ht="13.5">
      <c r="A91" s="324"/>
      <c r="B91" s="351" t="s">
        <v>451</v>
      </c>
      <c r="C91" s="313" t="s">
        <v>200</v>
      </c>
      <c r="D91" s="338">
        <v>0.4</v>
      </c>
      <c r="E91" s="338">
        <f>E87*D91</f>
        <v>4.704</v>
      </c>
      <c r="F91" s="338"/>
      <c r="G91" s="338">
        <f>F91*E91</f>
        <v>0</v>
      </c>
      <c r="H91" s="338"/>
      <c r="I91" s="338"/>
      <c r="J91" s="338"/>
      <c r="K91" s="338"/>
      <c r="L91" s="352">
        <f>G91</f>
        <v>0</v>
      </c>
    </row>
    <row r="92" spans="1:12" ht="13.5">
      <c r="A92" s="324"/>
      <c r="B92" s="351" t="s">
        <v>123</v>
      </c>
      <c r="C92" s="336" t="s">
        <v>0</v>
      </c>
      <c r="D92" s="334">
        <v>0.1</v>
      </c>
      <c r="E92" s="334">
        <f>E87*D92</f>
        <v>1.176</v>
      </c>
      <c r="F92" s="334"/>
      <c r="G92" s="334">
        <f>F92*E92</f>
        <v>0</v>
      </c>
      <c r="H92" s="334"/>
      <c r="I92" s="334"/>
      <c r="J92" s="334"/>
      <c r="K92" s="334"/>
      <c r="L92" s="307">
        <f>G92</f>
        <v>0</v>
      </c>
    </row>
    <row r="93" spans="1:12" ht="27">
      <c r="A93" s="321">
        <v>18</v>
      </c>
      <c r="B93" s="377" t="s">
        <v>452</v>
      </c>
      <c r="C93" s="452" t="s">
        <v>121</v>
      </c>
      <c r="D93" s="453"/>
      <c r="E93" s="446">
        <v>26.72</v>
      </c>
      <c r="F93" s="445"/>
      <c r="G93" s="373"/>
      <c r="H93" s="373"/>
      <c r="I93" s="373"/>
      <c r="J93" s="373"/>
      <c r="K93" s="373"/>
      <c r="L93" s="373"/>
    </row>
    <row r="94" spans="1:12" ht="15.75" customHeight="1">
      <c r="A94" s="345"/>
      <c r="B94" s="390" t="s">
        <v>202</v>
      </c>
      <c r="C94" s="310" t="s">
        <v>0</v>
      </c>
      <c r="D94" s="314">
        <v>1</v>
      </c>
      <c r="E94" s="373">
        <f>E93*D94</f>
        <v>26.72</v>
      </c>
      <c r="F94" s="349"/>
      <c r="G94" s="373"/>
      <c r="H94" s="373"/>
      <c r="I94" s="373">
        <f>H94*E94</f>
        <v>0</v>
      </c>
      <c r="J94" s="373"/>
      <c r="K94" s="373"/>
      <c r="L94" s="373">
        <f>I94+G94</f>
        <v>0</v>
      </c>
    </row>
    <row r="95" spans="1:12" ht="13.5">
      <c r="A95" s="345"/>
      <c r="B95" s="379" t="s">
        <v>357</v>
      </c>
      <c r="C95" s="310" t="s">
        <v>121</v>
      </c>
      <c r="D95" s="314">
        <v>1</v>
      </c>
      <c r="E95" s="334">
        <f>E93*D95</f>
        <v>26.72</v>
      </c>
      <c r="F95" s="349"/>
      <c r="G95" s="373">
        <f>F95*E95</f>
        <v>0</v>
      </c>
      <c r="H95" s="334"/>
      <c r="I95" s="373"/>
      <c r="J95" s="373"/>
      <c r="K95" s="373"/>
      <c r="L95" s="373">
        <f>I95+G95</f>
        <v>0</v>
      </c>
    </row>
    <row r="96" spans="1:12" ht="13.5">
      <c r="A96" s="345"/>
      <c r="B96" s="379" t="s">
        <v>356</v>
      </c>
      <c r="C96" s="310" t="s">
        <v>161</v>
      </c>
      <c r="D96" s="314">
        <v>10</v>
      </c>
      <c r="E96" s="334">
        <f>E93*D96</f>
        <v>267.2</v>
      </c>
      <c r="F96" s="349"/>
      <c r="G96" s="373">
        <f>F96*E96</f>
        <v>0</v>
      </c>
      <c r="H96" s="334"/>
      <c r="I96" s="373"/>
      <c r="J96" s="373"/>
      <c r="K96" s="373"/>
      <c r="L96" s="373">
        <f>I96+G96</f>
        <v>0</v>
      </c>
    </row>
    <row r="97" spans="1:12" ht="42" customHeight="1">
      <c r="A97" s="322">
        <v>19</v>
      </c>
      <c r="B97" s="353" t="s">
        <v>358</v>
      </c>
      <c r="C97" s="354" t="s">
        <v>121</v>
      </c>
      <c r="D97" s="356"/>
      <c r="E97" s="356">
        <v>9.36</v>
      </c>
      <c r="F97" s="338"/>
      <c r="G97" s="338"/>
      <c r="H97" s="338"/>
      <c r="I97" s="338"/>
      <c r="J97" s="338"/>
      <c r="K97" s="338"/>
      <c r="L97" s="338"/>
    </row>
    <row r="98" spans="1:12" ht="27">
      <c r="A98" s="358"/>
      <c r="B98" s="351" t="s">
        <v>477</v>
      </c>
      <c r="C98" s="322" t="s">
        <v>121</v>
      </c>
      <c r="D98" s="352">
        <v>1</v>
      </c>
      <c r="E98" s="352">
        <f>E97*D98</f>
        <v>9.36</v>
      </c>
      <c r="F98" s="352"/>
      <c r="G98" s="352">
        <f>F98*E98</f>
        <v>0</v>
      </c>
      <c r="H98" s="352"/>
      <c r="I98" s="352"/>
      <c r="J98" s="352"/>
      <c r="K98" s="352"/>
      <c r="L98" s="352">
        <f>G98</f>
        <v>0</v>
      </c>
    </row>
    <row r="99" spans="1:12" ht="44.25" customHeight="1">
      <c r="A99" s="322">
        <v>20</v>
      </c>
      <c r="B99" s="353" t="s">
        <v>475</v>
      </c>
      <c r="C99" s="354" t="s">
        <v>121</v>
      </c>
      <c r="D99" s="356"/>
      <c r="E99" s="356">
        <v>1.92</v>
      </c>
      <c r="F99" s="338"/>
      <c r="G99" s="338"/>
      <c r="H99" s="338"/>
      <c r="I99" s="338"/>
      <c r="J99" s="338"/>
      <c r="K99" s="338"/>
      <c r="L99" s="338"/>
    </row>
    <row r="100" spans="1:12" ht="27">
      <c r="A100" s="358"/>
      <c r="B100" s="351" t="s">
        <v>476</v>
      </c>
      <c r="C100" s="322" t="s">
        <v>121</v>
      </c>
      <c r="D100" s="352">
        <v>1</v>
      </c>
      <c r="E100" s="352">
        <f>E99*D100</f>
        <v>1.92</v>
      </c>
      <c r="F100" s="352"/>
      <c r="G100" s="352">
        <f>F100*E100</f>
        <v>0</v>
      </c>
      <c r="H100" s="352"/>
      <c r="I100" s="352"/>
      <c r="J100" s="352"/>
      <c r="K100" s="352"/>
      <c r="L100" s="352">
        <f>G100</f>
        <v>0</v>
      </c>
    </row>
    <row r="101" spans="1:12" ht="13.5">
      <c r="A101" s="358"/>
      <c r="B101" s="351"/>
      <c r="C101" s="322"/>
      <c r="D101" s="352"/>
      <c r="E101" s="352"/>
      <c r="F101" s="352"/>
      <c r="G101" s="352"/>
      <c r="H101" s="352"/>
      <c r="I101" s="352"/>
      <c r="J101" s="352"/>
      <c r="K101" s="352"/>
      <c r="L101" s="352"/>
    </row>
    <row r="102" spans="1:12" ht="40.5">
      <c r="A102" s="322">
        <v>21</v>
      </c>
      <c r="B102" s="353" t="s">
        <v>454</v>
      </c>
      <c r="C102" s="354" t="s">
        <v>121</v>
      </c>
      <c r="D102" s="356"/>
      <c r="E102" s="356">
        <v>1.92</v>
      </c>
      <c r="F102" s="338"/>
      <c r="G102" s="338"/>
      <c r="H102" s="338"/>
      <c r="I102" s="338"/>
      <c r="J102" s="338"/>
      <c r="K102" s="338"/>
      <c r="L102" s="338"/>
    </row>
    <row r="103" spans="1:12" ht="27">
      <c r="A103" s="358"/>
      <c r="B103" s="351" t="s">
        <v>478</v>
      </c>
      <c r="C103" s="322" t="s">
        <v>121</v>
      </c>
      <c r="D103" s="352">
        <v>1</v>
      </c>
      <c r="E103" s="352">
        <f>E102*D103</f>
        <v>1.92</v>
      </c>
      <c r="F103" s="352"/>
      <c r="G103" s="352">
        <f>F103*E103</f>
        <v>0</v>
      </c>
      <c r="H103" s="352"/>
      <c r="I103" s="352"/>
      <c r="J103" s="352"/>
      <c r="K103" s="352"/>
      <c r="L103" s="352">
        <f>G103</f>
        <v>0</v>
      </c>
    </row>
    <row r="104" spans="1:12" ht="13.5">
      <c r="A104" s="322">
        <v>22</v>
      </c>
      <c r="B104" s="353" t="s">
        <v>229</v>
      </c>
      <c r="C104" s="354" t="s">
        <v>140</v>
      </c>
      <c r="D104" s="356"/>
      <c r="E104" s="356">
        <v>2</v>
      </c>
      <c r="F104" s="338"/>
      <c r="G104" s="338"/>
      <c r="H104" s="338"/>
      <c r="I104" s="338"/>
      <c r="J104" s="338"/>
      <c r="K104" s="338"/>
      <c r="L104" s="338"/>
    </row>
    <row r="105" spans="1:12" ht="13.5">
      <c r="A105" s="358"/>
      <c r="B105" s="332" t="s">
        <v>150</v>
      </c>
      <c r="C105" s="313" t="s">
        <v>0</v>
      </c>
      <c r="D105" s="338">
        <v>1</v>
      </c>
      <c r="E105" s="338">
        <f>E104*D105</f>
        <v>2</v>
      </c>
      <c r="F105" s="334"/>
      <c r="G105" s="334"/>
      <c r="H105" s="334"/>
      <c r="I105" s="334">
        <f>H105*E105</f>
        <v>0</v>
      </c>
      <c r="J105" s="334"/>
      <c r="K105" s="334"/>
      <c r="L105" s="334">
        <f>K105+I105+G105</f>
        <v>0</v>
      </c>
    </row>
    <row r="106" spans="1:12" ht="16.5" customHeight="1">
      <c r="A106" s="358"/>
      <c r="B106" s="351" t="s">
        <v>359</v>
      </c>
      <c r="C106" s="313" t="s">
        <v>0</v>
      </c>
      <c r="D106" s="338">
        <v>1</v>
      </c>
      <c r="E106" s="338">
        <f>E104*D106</f>
        <v>2</v>
      </c>
      <c r="F106" s="338"/>
      <c r="G106" s="338">
        <f>F106*E106</f>
        <v>0</v>
      </c>
      <c r="H106" s="338"/>
      <c r="I106" s="338"/>
      <c r="J106" s="338"/>
      <c r="K106" s="338"/>
      <c r="L106" s="338">
        <f>G106</f>
        <v>0</v>
      </c>
    </row>
    <row r="107" spans="1:12" ht="27">
      <c r="A107" s="322">
        <v>23</v>
      </c>
      <c r="B107" s="377" t="s">
        <v>235</v>
      </c>
      <c r="C107" s="323" t="s">
        <v>140</v>
      </c>
      <c r="D107" s="306"/>
      <c r="E107" s="306">
        <v>1</v>
      </c>
      <c r="F107" s="307"/>
      <c r="G107" s="307"/>
      <c r="H107" s="307"/>
      <c r="I107" s="307"/>
      <c r="J107" s="307"/>
      <c r="K107" s="307"/>
      <c r="L107" s="307"/>
    </row>
    <row r="108" spans="1:12" ht="13.5">
      <c r="A108" s="358"/>
      <c r="B108" s="212" t="s">
        <v>202</v>
      </c>
      <c r="C108" s="310" t="s">
        <v>0</v>
      </c>
      <c r="D108" s="307">
        <v>1</v>
      </c>
      <c r="E108" s="307">
        <f>E107*D108</f>
        <v>1</v>
      </c>
      <c r="F108" s="307"/>
      <c r="G108" s="307"/>
      <c r="H108" s="307"/>
      <c r="I108" s="307">
        <f>H108*E108</f>
        <v>0</v>
      </c>
      <c r="J108" s="307"/>
      <c r="K108" s="307"/>
      <c r="L108" s="307">
        <f>I108</f>
        <v>0</v>
      </c>
    </row>
    <row r="109" spans="1:12" ht="13.5">
      <c r="A109" s="358"/>
      <c r="B109" s="379" t="s">
        <v>455</v>
      </c>
      <c r="C109" s="310" t="s">
        <v>140</v>
      </c>
      <c r="D109" s="307">
        <v>1</v>
      </c>
      <c r="E109" s="307">
        <f>E107*D109</f>
        <v>1</v>
      </c>
      <c r="F109" s="307"/>
      <c r="G109" s="307">
        <f>F109*E109</f>
        <v>0</v>
      </c>
      <c r="H109" s="307"/>
      <c r="I109" s="307"/>
      <c r="J109" s="307"/>
      <c r="K109" s="307"/>
      <c r="L109" s="307">
        <f>G109</f>
        <v>0</v>
      </c>
    </row>
    <row r="110" spans="1:12" ht="16.5">
      <c r="A110" s="331"/>
      <c r="B110" s="606" t="s">
        <v>230</v>
      </c>
      <c r="C110" s="606"/>
      <c r="D110" s="606"/>
      <c r="E110" s="625"/>
      <c r="F110" s="334"/>
      <c r="G110" s="334"/>
      <c r="H110" s="349"/>
      <c r="I110" s="334"/>
      <c r="J110" s="334"/>
      <c r="K110" s="334"/>
      <c r="L110" s="334"/>
    </row>
    <row r="111" spans="1:12" ht="27">
      <c r="A111" s="322">
        <v>1</v>
      </c>
      <c r="B111" s="311" t="s">
        <v>360</v>
      </c>
      <c r="C111" s="305" t="s">
        <v>121</v>
      </c>
      <c r="D111" s="306"/>
      <c r="E111" s="306">
        <v>101.64</v>
      </c>
      <c r="F111" s="307"/>
      <c r="G111" s="334"/>
      <c r="H111" s="334"/>
      <c r="I111" s="334"/>
      <c r="J111" s="334"/>
      <c r="K111" s="334"/>
      <c r="L111" s="334"/>
    </row>
    <row r="112" spans="1:12" ht="13.5">
      <c r="A112" s="358"/>
      <c r="B112" s="332" t="s">
        <v>150</v>
      </c>
      <c r="C112" s="316" t="s">
        <v>0</v>
      </c>
      <c r="D112" s="307">
        <v>1</v>
      </c>
      <c r="E112" s="307">
        <f>E111*D112</f>
        <v>101.64</v>
      </c>
      <c r="F112" s="307"/>
      <c r="G112" s="307"/>
      <c r="H112" s="307"/>
      <c r="I112" s="307">
        <f>H112*E112</f>
        <v>0</v>
      </c>
      <c r="J112" s="307"/>
      <c r="K112" s="307"/>
      <c r="L112" s="307">
        <f>K112+I112+G112</f>
        <v>0</v>
      </c>
    </row>
    <row r="113" spans="1:12" ht="13.5">
      <c r="A113" s="358"/>
      <c r="B113" s="350" t="s">
        <v>160</v>
      </c>
      <c r="C113" s="336" t="s">
        <v>136</v>
      </c>
      <c r="D113" s="334">
        <v>0.0306</v>
      </c>
      <c r="E113" s="334">
        <f>E111*D113</f>
        <v>3.110184</v>
      </c>
      <c r="F113" s="334"/>
      <c r="G113" s="334">
        <f>F113*E113</f>
        <v>0</v>
      </c>
      <c r="H113" s="334"/>
      <c r="I113" s="334"/>
      <c r="J113" s="334"/>
      <c r="K113" s="334"/>
      <c r="L113" s="307">
        <f>K113+I113+G113</f>
        <v>0</v>
      </c>
    </row>
    <row r="114" spans="1:12" ht="13.5">
      <c r="A114" s="358"/>
      <c r="B114" s="351" t="s">
        <v>231</v>
      </c>
      <c r="C114" s="313" t="s">
        <v>121</v>
      </c>
      <c r="D114" s="338">
        <v>1</v>
      </c>
      <c r="E114" s="338">
        <f>E111*D114</f>
        <v>101.64</v>
      </c>
      <c r="F114" s="338"/>
      <c r="G114" s="334">
        <f>F114*E114</f>
        <v>0</v>
      </c>
      <c r="H114" s="338"/>
      <c r="I114" s="338"/>
      <c r="J114" s="338"/>
      <c r="K114" s="338"/>
      <c r="L114" s="307">
        <f>K114+I114+G114</f>
        <v>0</v>
      </c>
    </row>
    <row r="115" spans="1:12" ht="27">
      <c r="A115" s="322">
        <v>2</v>
      </c>
      <c r="B115" s="311" t="s">
        <v>225</v>
      </c>
      <c r="C115" s="305" t="s">
        <v>124</v>
      </c>
      <c r="D115" s="306"/>
      <c r="E115" s="306">
        <v>19.1</v>
      </c>
      <c r="F115" s="307"/>
      <c r="G115" s="334"/>
      <c r="H115" s="334"/>
      <c r="I115" s="334"/>
      <c r="J115" s="334"/>
      <c r="K115" s="334"/>
      <c r="L115" s="334"/>
    </row>
    <row r="116" spans="1:13" ht="13.5">
      <c r="A116" s="358"/>
      <c r="B116" s="332" t="s">
        <v>150</v>
      </c>
      <c r="C116" s="316" t="s">
        <v>0</v>
      </c>
      <c r="D116" s="307">
        <v>1</v>
      </c>
      <c r="E116" s="307">
        <f>E115*D116</f>
        <v>19.1</v>
      </c>
      <c r="F116" s="307"/>
      <c r="G116" s="307"/>
      <c r="H116" s="307"/>
      <c r="I116" s="307">
        <f>H116*E116</f>
        <v>0</v>
      </c>
      <c r="J116" s="307"/>
      <c r="K116" s="307"/>
      <c r="L116" s="307">
        <f>K116+I116+G116</f>
        <v>0</v>
      </c>
      <c r="M116" s="107"/>
    </row>
    <row r="117" spans="1:12" ht="13.5">
      <c r="A117" s="358"/>
      <c r="B117" s="351" t="s">
        <v>160</v>
      </c>
      <c r="C117" s="313" t="s">
        <v>136</v>
      </c>
      <c r="D117" s="338">
        <v>0.008</v>
      </c>
      <c r="E117" s="338">
        <f>E115*D117</f>
        <v>0.15280000000000002</v>
      </c>
      <c r="F117" s="334"/>
      <c r="G117" s="334">
        <f>F117*E117</f>
        <v>0</v>
      </c>
      <c r="H117" s="334"/>
      <c r="I117" s="334"/>
      <c r="J117" s="334"/>
      <c r="K117" s="334"/>
      <c r="L117" s="307">
        <f>K117+I117+G117</f>
        <v>0</v>
      </c>
    </row>
    <row r="118" spans="1:13" ht="27">
      <c r="A118" s="322">
        <v>3</v>
      </c>
      <c r="B118" s="389" t="s">
        <v>232</v>
      </c>
      <c r="C118" s="323" t="s">
        <v>121</v>
      </c>
      <c r="D118" s="312"/>
      <c r="E118" s="306">
        <v>91</v>
      </c>
      <c r="F118" s="334"/>
      <c r="G118" s="334"/>
      <c r="H118" s="334"/>
      <c r="I118" s="334"/>
      <c r="J118" s="334"/>
      <c r="K118" s="334"/>
      <c r="L118" s="334"/>
      <c r="M118" s="107"/>
    </row>
    <row r="119" spans="1:12" ht="13.5">
      <c r="A119" s="358"/>
      <c r="B119" s="332" t="s">
        <v>150</v>
      </c>
      <c r="C119" s="310" t="s">
        <v>0</v>
      </c>
      <c r="D119" s="334">
        <v>1</v>
      </c>
      <c r="E119" s="334">
        <f>E118*D119</f>
        <v>91</v>
      </c>
      <c r="F119" s="334"/>
      <c r="G119" s="334"/>
      <c r="H119" s="334"/>
      <c r="I119" s="334">
        <f>H119*E119</f>
        <v>0</v>
      </c>
      <c r="J119" s="334"/>
      <c r="K119" s="334"/>
      <c r="L119" s="334">
        <f>K119+I119+G119</f>
        <v>0</v>
      </c>
    </row>
    <row r="120" spans="1:12" ht="13.5">
      <c r="A120" s="358"/>
      <c r="B120" s="390" t="s">
        <v>233</v>
      </c>
      <c r="C120" s="310" t="s">
        <v>200</v>
      </c>
      <c r="D120" s="316">
        <v>0.01</v>
      </c>
      <c r="E120" s="334">
        <f>E118*D120</f>
        <v>0.91</v>
      </c>
      <c r="F120" s="334"/>
      <c r="G120" s="334">
        <f>F120*E120</f>
        <v>0</v>
      </c>
      <c r="H120" s="334"/>
      <c r="I120" s="334"/>
      <c r="J120" s="334"/>
      <c r="K120" s="334"/>
      <c r="L120" s="334">
        <f>G120</f>
        <v>0</v>
      </c>
    </row>
    <row r="121" spans="1:12" ht="13.5">
      <c r="A121" s="358"/>
      <c r="B121" s="390" t="s">
        <v>176</v>
      </c>
      <c r="C121" s="310" t="s">
        <v>136</v>
      </c>
      <c r="D121" s="316">
        <v>0.002</v>
      </c>
      <c r="E121" s="334">
        <f>E118*D121</f>
        <v>0.182</v>
      </c>
      <c r="F121" s="334"/>
      <c r="G121" s="334">
        <f>F121*E121</f>
        <v>0</v>
      </c>
      <c r="H121" s="334"/>
      <c r="I121" s="334"/>
      <c r="J121" s="334"/>
      <c r="K121" s="334"/>
      <c r="L121" s="334">
        <f>G121</f>
        <v>0</v>
      </c>
    </row>
    <row r="122" spans="1:12" ht="13.5">
      <c r="A122" s="358"/>
      <c r="B122" s="390" t="s">
        <v>234</v>
      </c>
      <c r="C122" s="310" t="s">
        <v>129</v>
      </c>
      <c r="D122" s="316">
        <v>0.0012</v>
      </c>
      <c r="E122" s="334">
        <f>E118*D122</f>
        <v>0.10919999999999999</v>
      </c>
      <c r="F122" s="334"/>
      <c r="G122" s="334">
        <f>F122*E122</f>
        <v>0</v>
      </c>
      <c r="H122" s="334"/>
      <c r="I122" s="334"/>
      <c r="J122" s="334"/>
      <c r="K122" s="334"/>
      <c r="L122" s="334">
        <f>G122</f>
        <v>0</v>
      </c>
    </row>
    <row r="123" spans="1:12" ht="13.5">
      <c r="A123" s="358"/>
      <c r="B123" s="390" t="s">
        <v>162</v>
      </c>
      <c r="C123" s="310" t="s">
        <v>200</v>
      </c>
      <c r="D123" s="316">
        <v>0.1</v>
      </c>
      <c r="E123" s="334">
        <f>E118*D123</f>
        <v>9.1</v>
      </c>
      <c r="F123" s="334"/>
      <c r="G123" s="334">
        <f>F123*E123</f>
        <v>0</v>
      </c>
      <c r="H123" s="334"/>
      <c r="I123" s="334"/>
      <c r="J123" s="334"/>
      <c r="K123" s="334"/>
      <c r="L123" s="334">
        <f>G123</f>
        <v>0</v>
      </c>
    </row>
    <row r="124" spans="1:12" ht="27">
      <c r="A124" s="358"/>
      <c r="B124" s="376" t="s">
        <v>361</v>
      </c>
      <c r="C124" s="326" t="s">
        <v>200</v>
      </c>
      <c r="D124" s="327">
        <v>0.55</v>
      </c>
      <c r="E124" s="352">
        <f>E118*D124</f>
        <v>50.050000000000004</v>
      </c>
      <c r="F124" s="352"/>
      <c r="G124" s="352">
        <f>F124*E124</f>
        <v>0</v>
      </c>
      <c r="H124" s="352"/>
      <c r="I124" s="352"/>
      <c r="J124" s="352"/>
      <c r="K124" s="352"/>
      <c r="L124" s="352">
        <f>G124</f>
        <v>0</v>
      </c>
    </row>
    <row r="125" spans="1:12" ht="13.5">
      <c r="A125" s="175"/>
      <c r="B125" s="92" t="s">
        <v>5</v>
      </c>
      <c r="C125" s="87"/>
      <c r="D125" s="88"/>
      <c r="E125" s="89"/>
      <c r="F125" s="89"/>
      <c r="G125" s="93">
        <f>SUM(G14:G124)</f>
        <v>0</v>
      </c>
      <c r="H125" s="89"/>
      <c r="I125" s="89"/>
      <c r="J125" s="89"/>
      <c r="K125" s="89"/>
      <c r="L125" s="93">
        <f>SUM(L14:L124)</f>
        <v>0</v>
      </c>
    </row>
    <row r="126" spans="1:12" ht="13.5">
      <c r="A126" s="94"/>
      <c r="B126" s="207" t="s">
        <v>131</v>
      </c>
      <c r="C126" s="96">
        <v>0.05</v>
      </c>
      <c r="D126" s="59"/>
      <c r="E126" s="308"/>
      <c r="F126" s="309"/>
      <c r="G126" s="309"/>
      <c r="H126" s="309"/>
      <c r="I126" s="309"/>
      <c r="J126" s="309"/>
      <c r="K126" s="309"/>
      <c r="L126" s="307">
        <f>G125*C126</f>
        <v>0</v>
      </c>
    </row>
    <row r="127" spans="1:12" ht="13.5">
      <c r="A127" s="94"/>
      <c r="B127" s="97" t="s">
        <v>5</v>
      </c>
      <c r="C127" s="96"/>
      <c r="D127" s="59"/>
      <c r="E127" s="308"/>
      <c r="F127" s="309"/>
      <c r="G127" s="309"/>
      <c r="H127" s="309"/>
      <c r="I127" s="309"/>
      <c r="J127" s="309"/>
      <c r="K127" s="309"/>
      <c r="L127" s="307">
        <f>L126+L125</f>
        <v>0</v>
      </c>
    </row>
    <row r="128" spans="1:12" ht="13.5">
      <c r="A128" s="63"/>
      <c r="B128" s="98" t="s">
        <v>132</v>
      </c>
      <c r="C128" s="62">
        <v>0.1</v>
      </c>
      <c r="D128" s="59"/>
      <c r="E128" s="308"/>
      <c r="F128" s="309"/>
      <c r="G128" s="309"/>
      <c r="H128" s="309"/>
      <c r="I128" s="309"/>
      <c r="J128" s="309"/>
      <c r="K128" s="309"/>
      <c r="L128" s="307">
        <f>L127*C128</f>
        <v>0</v>
      </c>
    </row>
    <row r="129" spans="1:12" ht="13.5">
      <c r="A129" s="63"/>
      <c r="B129" s="99" t="s">
        <v>122</v>
      </c>
      <c r="C129" s="62"/>
      <c r="D129" s="59"/>
      <c r="E129" s="308"/>
      <c r="F129" s="309"/>
      <c r="G129" s="309"/>
      <c r="H129" s="309"/>
      <c r="I129" s="309"/>
      <c r="J129" s="309"/>
      <c r="K129" s="309"/>
      <c r="L129" s="307">
        <f>L128+L127</f>
        <v>0</v>
      </c>
    </row>
    <row r="130" spans="1:12" ht="13.5">
      <c r="A130" s="100"/>
      <c r="B130" s="95" t="s">
        <v>133</v>
      </c>
      <c r="C130" s="96">
        <v>0.08</v>
      </c>
      <c r="D130" s="101"/>
      <c r="E130" s="102"/>
      <c r="F130" s="95"/>
      <c r="G130" s="93"/>
      <c r="H130" s="93"/>
      <c r="I130" s="93"/>
      <c r="J130" s="103"/>
      <c r="K130" s="103"/>
      <c r="L130" s="89">
        <f>L129*C130</f>
        <v>0</v>
      </c>
    </row>
    <row r="131" spans="2:12" ht="13.5">
      <c r="B131" s="97" t="s">
        <v>5</v>
      </c>
      <c r="C131" s="96"/>
      <c r="D131" s="101"/>
      <c r="E131" s="102"/>
      <c r="F131" s="95"/>
      <c r="G131" s="93"/>
      <c r="H131" s="93"/>
      <c r="I131" s="93"/>
      <c r="J131" s="103"/>
      <c r="K131" s="103"/>
      <c r="L131" s="89">
        <f>L130+L129</f>
        <v>0</v>
      </c>
    </row>
    <row r="132" spans="2:12" ht="13.5">
      <c r="B132" s="95" t="s">
        <v>120</v>
      </c>
      <c r="C132" s="96">
        <v>0.05</v>
      </c>
      <c r="D132" s="101"/>
      <c r="E132" s="102"/>
      <c r="F132" s="95"/>
      <c r="G132" s="93"/>
      <c r="H132" s="93"/>
      <c r="I132" s="93"/>
      <c r="J132" s="103"/>
      <c r="K132" s="103"/>
      <c r="L132" s="89">
        <f>L131*C132</f>
        <v>0</v>
      </c>
    </row>
    <row r="133" spans="2:12" ht="13.5">
      <c r="B133" s="97" t="s">
        <v>5</v>
      </c>
      <c r="C133" s="96"/>
      <c r="D133" s="101"/>
      <c r="E133" s="102"/>
      <c r="F133" s="95"/>
      <c r="G133" s="93"/>
      <c r="H133" s="93"/>
      <c r="I133" s="93"/>
      <c r="J133" s="103"/>
      <c r="K133" s="103"/>
      <c r="L133" s="89">
        <f>L132+L131</f>
        <v>0</v>
      </c>
    </row>
    <row r="134" spans="2:12" ht="13.5">
      <c r="B134" s="95" t="s">
        <v>134</v>
      </c>
      <c r="C134" s="96">
        <v>0.18</v>
      </c>
      <c r="D134" s="101"/>
      <c r="E134" s="102"/>
      <c r="F134" s="95"/>
      <c r="G134" s="93"/>
      <c r="H134" s="93"/>
      <c r="I134" s="93"/>
      <c r="J134" s="103"/>
      <c r="K134" s="103"/>
      <c r="L134" s="89">
        <f>L133*C134</f>
        <v>0</v>
      </c>
    </row>
    <row r="135" spans="2:12" ht="13.5">
      <c r="B135" s="97" t="s">
        <v>149</v>
      </c>
      <c r="C135" s="104"/>
      <c r="D135" s="104"/>
      <c r="E135" s="104"/>
      <c r="F135" s="104"/>
      <c r="G135" s="105"/>
      <c r="H135" s="105"/>
      <c r="I135" s="105"/>
      <c r="J135" s="105"/>
      <c r="K135" s="105"/>
      <c r="L135" s="312">
        <f>L134+L133</f>
        <v>0</v>
      </c>
    </row>
  </sheetData>
  <sheetProtection/>
  <mergeCells count="8">
    <mergeCell ref="B110:E110"/>
    <mergeCell ref="B13:E13"/>
    <mergeCell ref="L10:L11"/>
    <mergeCell ref="A10:A11"/>
    <mergeCell ref="D10:E10"/>
    <mergeCell ref="F10:G10"/>
    <mergeCell ref="H10:I10"/>
    <mergeCell ref="J10:K10"/>
  </mergeCells>
  <conditionalFormatting sqref="C107:C109 C93:D96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2"/>
  <sheetViews>
    <sheetView zoomScalePageLayoutView="0" workbookViewId="0" topLeftCell="A56">
      <selection activeCell="M19" sqref="M19"/>
    </sheetView>
  </sheetViews>
  <sheetFormatPr defaultColWidth="8.75390625" defaultRowHeight="12.75"/>
  <cols>
    <col min="1" max="1" width="4.25390625" style="65" customWidth="1"/>
    <col min="2" max="2" width="44.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3" width="12.875" style="65" customWidth="1"/>
    <col min="14" max="16384" width="8.753906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6.5" customHeight="1">
      <c r="B4" s="147"/>
      <c r="C4" s="147"/>
      <c r="D4" s="147"/>
      <c r="E4" s="147"/>
      <c r="F4" s="147"/>
      <c r="G4" s="147"/>
      <c r="H4" s="147"/>
      <c r="I4" s="66"/>
      <c r="J4" s="66"/>
      <c r="K4" s="66"/>
      <c r="L4" s="66"/>
    </row>
    <row r="5" spans="2:12" ht="21" customHeight="1">
      <c r="B5" s="66"/>
      <c r="C5" s="64" t="s">
        <v>306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617" t="s">
        <v>10</v>
      </c>
      <c r="B10" s="125"/>
      <c r="C10" s="70"/>
      <c r="D10" s="619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126</v>
      </c>
      <c r="K10" s="608"/>
      <c r="L10" s="614" t="s">
        <v>152</v>
      </c>
    </row>
    <row r="11" spans="1:12" ht="72" customHeight="1">
      <c r="A11" s="618"/>
      <c r="B11" s="85" t="s">
        <v>11</v>
      </c>
      <c r="C11" s="86" t="s">
        <v>1</v>
      </c>
      <c r="D11" s="123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13.5">
      <c r="A12" s="75" t="s">
        <v>8</v>
      </c>
      <c r="B12" s="122">
        <v>2</v>
      </c>
      <c r="C12" s="124">
        <v>3</v>
      </c>
      <c r="D12" s="262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21" customHeight="1">
      <c r="A13" s="473"/>
      <c r="B13" s="478" t="s">
        <v>456</v>
      </c>
      <c r="C13" s="474"/>
      <c r="D13" s="475"/>
      <c r="E13" s="476"/>
      <c r="F13" s="474"/>
      <c r="G13" s="476"/>
      <c r="H13" s="474"/>
      <c r="I13" s="476"/>
      <c r="J13" s="476"/>
      <c r="K13" s="476"/>
      <c r="L13" s="477"/>
    </row>
    <row r="14" spans="1:12" ht="27">
      <c r="A14" s="479">
        <v>1</v>
      </c>
      <c r="B14" s="139" t="s">
        <v>457</v>
      </c>
      <c r="C14" s="136" t="s">
        <v>121</v>
      </c>
      <c r="D14" s="458"/>
      <c r="E14" s="141">
        <v>7.85</v>
      </c>
      <c r="F14" s="226"/>
      <c r="G14" s="77"/>
      <c r="H14" s="76"/>
      <c r="I14" s="77"/>
      <c r="J14" s="77"/>
      <c r="K14" s="77"/>
      <c r="L14" s="75"/>
    </row>
    <row r="15" spans="1:12" ht="13.5">
      <c r="A15" s="480"/>
      <c r="B15" s="378" t="s">
        <v>150</v>
      </c>
      <c r="C15" s="310" t="s">
        <v>0</v>
      </c>
      <c r="D15" s="307">
        <v>1</v>
      </c>
      <c r="E15" s="89">
        <f>E14*D15</f>
        <v>7.85</v>
      </c>
      <c r="F15" s="89"/>
      <c r="G15" s="89"/>
      <c r="H15" s="89"/>
      <c r="I15" s="89">
        <f>H15*E15</f>
        <v>0</v>
      </c>
      <c r="J15" s="89"/>
      <c r="K15" s="89"/>
      <c r="L15" s="89">
        <f>K15+I15+G15</f>
        <v>0</v>
      </c>
    </row>
    <row r="16" spans="1:12" ht="30" customHeight="1">
      <c r="A16" s="479">
        <v>2</v>
      </c>
      <c r="B16" s="222" t="s">
        <v>469</v>
      </c>
      <c r="C16" s="370" t="s">
        <v>124</v>
      </c>
      <c r="D16" s="387"/>
      <c r="E16" s="371">
        <v>60.84</v>
      </c>
      <c r="F16" s="119"/>
      <c r="G16" s="119"/>
      <c r="H16" s="119"/>
      <c r="I16" s="119"/>
      <c r="J16" s="119"/>
      <c r="K16" s="119"/>
      <c r="L16" s="119"/>
    </row>
    <row r="17" spans="1:12" ht="13.5">
      <c r="A17" s="473"/>
      <c r="B17" s="378" t="s">
        <v>150</v>
      </c>
      <c r="C17" s="326" t="s">
        <v>0</v>
      </c>
      <c r="D17" s="352">
        <v>1</v>
      </c>
      <c r="E17" s="119">
        <f>E16*D17</f>
        <v>60.84</v>
      </c>
      <c r="F17" s="89"/>
      <c r="G17" s="89"/>
      <c r="H17" s="89"/>
      <c r="I17" s="89">
        <f>H17*E17</f>
        <v>0</v>
      </c>
      <c r="J17" s="89"/>
      <c r="K17" s="89"/>
      <c r="L17" s="89">
        <f>K17+I17+G17</f>
        <v>0</v>
      </c>
    </row>
    <row r="18" spans="1:12" ht="40.5">
      <c r="A18" s="479">
        <v>3</v>
      </c>
      <c r="B18" s="139" t="s">
        <v>412</v>
      </c>
      <c r="C18" s="136" t="s">
        <v>136</v>
      </c>
      <c r="D18" s="458"/>
      <c r="E18" s="141">
        <v>13.65</v>
      </c>
      <c r="F18" s="76"/>
      <c r="G18" s="77"/>
      <c r="H18" s="76"/>
      <c r="I18" s="77"/>
      <c r="J18" s="77"/>
      <c r="K18" s="77"/>
      <c r="L18" s="75"/>
    </row>
    <row r="19" spans="1:12" ht="13.5">
      <c r="A19" s="473"/>
      <c r="B19" s="435" t="s">
        <v>202</v>
      </c>
      <c r="C19" s="460" t="s">
        <v>0</v>
      </c>
      <c r="D19" s="436">
        <v>1</v>
      </c>
      <c r="E19" s="436">
        <f>E18*D19</f>
        <v>13.65</v>
      </c>
      <c r="F19" s="436"/>
      <c r="G19" s="438"/>
      <c r="H19" s="436"/>
      <c r="I19" s="438">
        <f>H19*E19</f>
        <v>0</v>
      </c>
      <c r="J19" s="436"/>
      <c r="K19" s="436"/>
      <c r="L19" s="405">
        <f>K19+I19+G19</f>
        <v>0</v>
      </c>
    </row>
    <row r="20" spans="1:12" ht="16.5" customHeight="1">
      <c r="A20" s="505"/>
      <c r="B20" s="140" t="s">
        <v>413</v>
      </c>
      <c r="C20" s="76" t="s">
        <v>129</v>
      </c>
      <c r="D20" s="88">
        <v>1.75</v>
      </c>
      <c r="E20" s="459">
        <f>E18*D20</f>
        <v>23.8875</v>
      </c>
      <c r="F20" s="76"/>
      <c r="G20" s="459"/>
      <c r="H20" s="76"/>
      <c r="I20" s="77"/>
      <c r="J20" s="459"/>
      <c r="K20" s="459">
        <f>J20*E20</f>
        <v>0</v>
      </c>
      <c r="L20" s="459">
        <f>K20</f>
        <v>0</v>
      </c>
    </row>
    <row r="21" spans="1:12" ht="21.75" customHeight="1">
      <c r="A21" s="331"/>
      <c r="B21" s="616" t="s">
        <v>472</v>
      </c>
      <c r="C21" s="616"/>
      <c r="D21" s="616"/>
      <c r="E21" s="616"/>
      <c r="F21" s="78"/>
      <c r="G21" s="79"/>
      <c r="H21" s="80"/>
      <c r="I21" s="79"/>
      <c r="J21" s="79"/>
      <c r="K21" s="79"/>
      <c r="L21" s="81"/>
    </row>
    <row r="22" spans="1:12" ht="32.25" customHeight="1">
      <c r="A22" s="393">
        <v>1</v>
      </c>
      <c r="B22" s="139" t="s">
        <v>436</v>
      </c>
      <c r="C22" s="464" t="s">
        <v>124</v>
      </c>
      <c r="D22" s="464"/>
      <c r="E22" s="141">
        <v>17.6</v>
      </c>
      <c r="F22" s="362"/>
      <c r="G22" s="89"/>
      <c r="H22" s="320"/>
      <c r="I22" s="89"/>
      <c r="J22" s="89"/>
      <c r="K22" s="89"/>
      <c r="L22" s="89"/>
    </row>
    <row r="23" spans="1:12" ht="16.5" customHeight="1">
      <c r="A23" s="393"/>
      <c r="B23" s="344" t="s">
        <v>150</v>
      </c>
      <c r="C23" s="316" t="s">
        <v>0</v>
      </c>
      <c r="D23" s="307">
        <v>1</v>
      </c>
      <c r="E23" s="307">
        <f>E22*D23</f>
        <v>17.6</v>
      </c>
      <c r="F23" s="307"/>
      <c r="G23" s="307"/>
      <c r="H23" s="307"/>
      <c r="I23" s="307">
        <f>H23*E23</f>
        <v>0</v>
      </c>
      <c r="J23" s="307"/>
      <c r="K23" s="307"/>
      <c r="L23" s="307">
        <f>I23+G23</f>
        <v>0</v>
      </c>
    </row>
    <row r="24" spans="1:12" ht="16.5" customHeight="1">
      <c r="A24" s="393"/>
      <c r="B24" s="346" t="s">
        <v>145</v>
      </c>
      <c r="C24" s="316" t="s">
        <v>136</v>
      </c>
      <c r="D24" s="307">
        <v>0.08</v>
      </c>
      <c r="E24" s="307">
        <f>E22*D24</f>
        <v>1.4080000000000001</v>
      </c>
      <c r="F24" s="307"/>
      <c r="G24" s="307">
        <f aca="true" t="shared" si="0" ref="G24:G29">F24*E24</f>
        <v>0</v>
      </c>
      <c r="H24" s="307"/>
      <c r="I24" s="307"/>
      <c r="J24" s="307"/>
      <c r="K24" s="307"/>
      <c r="L24" s="307">
        <f aca="true" t="shared" si="1" ref="L24:L29">K24+I24+G24</f>
        <v>0</v>
      </c>
    </row>
    <row r="25" spans="1:12" ht="16.5" customHeight="1">
      <c r="A25" s="393"/>
      <c r="B25" s="346" t="s">
        <v>143</v>
      </c>
      <c r="C25" s="336" t="s">
        <v>121</v>
      </c>
      <c r="D25" s="314">
        <v>0.7</v>
      </c>
      <c r="E25" s="334">
        <f>E22*D25</f>
        <v>12.32</v>
      </c>
      <c r="F25" s="334"/>
      <c r="G25" s="307">
        <f t="shared" si="0"/>
        <v>0</v>
      </c>
      <c r="H25" s="334"/>
      <c r="I25" s="334"/>
      <c r="J25" s="334"/>
      <c r="K25" s="334"/>
      <c r="L25" s="307">
        <f t="shared" si="1"/>
        <v>0</v>
      </c>
    </row>
    <row r="26" spans="1:12" ht="16.5" customHeight="1">
      <c r="A26" s="393"/>
      <c r="B26" s="346" t="s">
        <v>144</v>
      </c>
      <c r="C26" s="336" t="s">
        <v>136</v>
      </c>
      <c r="D26" s="314">
        <v>0.01</v>
      </c>
      <c r="E26" s="334">
        <f>E22*D26</f>
        <v>0.17600000000000002</v>
      </c>
      <c r="F26" s="334"/>
      <c r="G26" s="307">
        <f t="shared" si="0"/>
        <v>0</v>
      </c>
      <c r="H26" s="334"/>
      <c r="I26" s="334"/>
      <c r="J26" s="334"/>
      <c r="K26" s="334"/>
      <c r="L26" s="307">
        <f t="shared" si="1"/>
        <v>0</v>
      </c>
    </row>
    <row r="27" spans="1:12" ht="16.5" customHeight="1">
      <c r="A27" s="393"/>
      <c r="B27" s="344" t="s">
        <v>435</v>
      </c>
      <c r="C27" s="336" t="s">
        <v>129</v>
      </c>
      <c r="D27" s="336" t="s">
        <v>130</v>
      </c>
      <c r="E27" s="334">
        <v>0.07</v>
      </c>
      <c r="F27" s="334"/>
      <c r="G27" s="334">
        <f t="shared" si="0"/>
        <v>0</v>
      </c>
      <c r="H27" s="334"/>
      <c r="I27" s="334"/>
      <c r="J27" s="334"/>
      <c r="K27" s="334"/>
      <c r="L27" s="307">
        <f t="shared" si="1"/>
        <v>0</v>
      </c>
    </row>
    <row r="28" spans="1:12" ht="16.5" customHeight="1">
      <c r="A28" s="393"/>
      <c r="B28" s="344" t="s">
        <v>437</v>
      </c>
      <c r="C28" s="336" t="s">
        <v>129</v>
      </c>
      <c r="D28" s="336" t="s">
        <v>130</v>
      </c>
      <c r="E28" s="334">
        <v>0.04</v>
      </c>
      <c r="F28" s="334"/>
      <c r="G28" s="334">
        <f t="shared" si="0"/>
        <v>0</v>
      </c>
      <c r="H28" s="334"/>
      <c r="I28" s="334"/>
      <c r="J28" s="334"/>
      <c r="K28" s="334"/>
      <c r="L28" s="307">
        <f t="shared" si="1"/>
        <v>0</v>
      </c>
    </row>
    <row r="29" spans="1:12" ht="16.5" customHeight="1">
      <c r="A29" s="393"/>
      <c r="B29" s="347" t="s">
        <v>123</v>
      </c>
      <c r="C29" s="322" t="s">
        <v>0</v>
      </c>
      <c r="D29" s="352">
        <v>0.3</v>
      </c>
      <c r="E29" s="352">
        <f>E22*D29</f>
        <v>5.28</v>
      </c>
      <c r="F29" s="352"/>
      <c r="G29" s="352">
        <f t="shared" si="0"/>
        <v>0</v>
      </c>
      <c r="H29" s="307"/>
      <c r="I29" s="307"/>
      <c r="J29" s="307"/>
      <c r="K29" s="307"/>
      <c r="L29" s="307">
        <f t="shared" si="1"/>
        <v>0</v>
      </c>
    </row>
    <row r="30" spans="1:12" ht="45.75" customHeight="1">
      <c r="A30" s="391" t="s">
        <v>138</v>
      </c>
      <c r="B30" s="389" t="s">
        <v>471</v>
      </c>
      <c r="C30" s="465" t="s">
        <v>121</v>
      </c>
      <c r="D30" s="336"/>
      <c r="E30" s="306">
        <v>31.68</v>
      </c>
      <c r="F30" s="334"/>
      <c r="G30" s="334"/>
      <c r="H30" s="334"/>
      <c r="I30" s="334"/>
      <c r="J30" s="334"/>
      <c r="K30" s="334"/>
      <c r="L30" s="334"/>
    </row>
    <row r="31" spans="1:12" ht="16.5" customHeight="1">
      <c r="A31" s="393"/>
      <c r="B31" s="451" t="s">
        <v>202</v>
      </c>
      <c r="C31" s="310" t="s">
        <v>0</v>
      </c>
      <c r="D31" s="314">
        <v>1</v>
      </c>
      <c r="E31" s="315">
        <f>E30*D31</f>
        <v>31.68</v>
      </c>
      <c r="F31" s="316"/>
      <c r="G31" s="307"/>
      <c r="H31" s="307"/>
      <c r="I31" s="307">
        <f>H31*E31</f>
        <v>0</v>
      </c>
      <c r="J31" s="307"/>
      <c r="K31" s="307"/>
      <c r="L31" s="307">
        <f>K31+I31+G31</f>
        <v>0</v>
      </c>
    </row>
    <row r="32" spans="1:12" ht="16.5" customHeight="1">
      <c r="A32" s="393"/>
      <c r="B32" s="335" t="s">
        <v>394</v>
      </c>
      <c r="C32" s="310" t="s">
        <v>124</v>
      </c>
      <c r="D32" s="336" t="s">
        <v>188</v>
      </c>
      <c r="E32" s="334">
        <v>24</v>
      </c>
      <c r="F32" s="334"/>
      <c r="G32" s="334">
        <f aca="true" t="shared" si="2" ref="G32:G37">F32*E32</f>
        <v>0</v>
      </c>
      <c r="H32" s="334"/>
      <c r="I32" s="334"/>
      <c r="J32" s="307"/>
      <c r="K32" s="334"/>
      <c r="L32" s="307">
        <f aca="true" t="shared" si="3" ref="L32:L37">K32+I32+G32</f>
        <v>0</v>
      </c>
    </row>
    <row r="33" spans="1:12" ht="16.5" customHeight="1">
      <c r="A33" s="393"/>
      <c r="B33" s="335" t="s">
        <v>298</v>
      </c>
      <c r="C33" s="310" t="s">
        <v>124</v>
      </c>
      <c r="D33" s="336" t="s">
        <v>188</v>
      </c>
      <c r="E33" s="334">
        <v>54</v>
      </c>
      <c r="F33" s="334"/>
      <c r="G33" s="334">
        <f t="shared" si="2"/>
        <v>0</v>
      </c>
      <c r="H33" s="334"/>
      <c r="I33" s="334"/>
      <c r="J33" s="334"/>
      <c r="K33" s="334"/>
      <c r="L33" s="307">
        <f t="shared" si="3"/>
        <v>0</v>
      </c>
    </row>
    <row r="34" spans="1:12" ht="16.5" customHeight="1">
      <c r="A34" s="393"/>
      <c r="B34" s="335" t="s">
        <v>396</v>
      </c>
      <c r="C34" s="310" t="s">
        <v>140</v>
      </c>
      <c r="D34" s="336" t="s">
        <v>188</v>
      </c>
      <c r="E34" s="334">
        <v>12</v>
      </c>
      <c r="F34" s="334"/>
      <c r="G34" s="334">
        <f t="shared" si="2"/>
        <v>0</v>
      </c>
      <c r="H34" s="334"/>
      <c r="I34" s="334"/>
      <c r="J34" s="334"/>
      <c r="K34" s="334"/>
      <c r="L34" s="307">
        <f t="shared" si="3"/>
        <v>0</v>
      </c>
    </row>
    <row r="35" spans="1:12" ht="16.5" customHeight="1">
      <c r="A35" s="393"/>
      <c r="B35" s="335" t="s">
        <v>166</v>
      </c>
      <c r="C35" s="310" t="s">
        <v>200</v>
      </c>
      <c r="D35" s="336" t="s">
        <v>188</v>
      </c>
      <c r="E35" s="334">
        <v>5</v>
      </c>
      <c r="F35" s="334"/>
      <c r="G35" s="334">
        <f t="shared" si="2"/>
        <v>0</v>
      </c>
      <c r="H35" s="334"/>
      <c r="I35" s="334"/>
      <c r="J35" s="334"/>
      <c r="K35" s="334"/>
      <c r="L35" s="307">
        <f t="shared" si="3"/>
        <v>0</v>
      </c>
    </row>
    <row r="36" spans="1:12" ht="16.5" customHeight="1">
      <c r="A36" s="393"/>
      <c r="B36" s="335" t="s">
        <v>392</v>
      </c>
      <c r="C36" s="336" t="s">
        <v>121</v>
      </c>
      <c r="D36" s="314">
        <v>1.02</v>
      </c>
      <c r="E36" s="334">
        <f>E30*D36</f>
        <v>32.3136</v>
      </c>
      <c r="F36" s="334"/>
      <c r="G36" s="334">
        <f t="shared" si="2"/>
        <v>0</v>
      </c>
      <c r="H36" s="334"/>
      <c r="I36" s="334"/>
      <c r="J36" s="334"/>
      <c r="K36" s="334"/>
      <c r="L36" s="307">
        <f t="shared" si="3"/>
        <v>0</v>
      </c>
    </row>
    <row r="37" spans="1:12" ht="16.5" customHeight="1">
      <c r="A37" s="449"/>
      <c r="B37" s="335" t="s">
        <v>123</v>
      </c>
      <c r="C37" s="336" t="s">
        <v>0</v>
      </c>
      <c r="D37" s="314">
        <v>0.75</v>
      </c>
      <c r="E37" s="334">
        <f>E30*D37</f>
        <v>23.759999999999998</v>
      </c>
      <c r="F37" s="334"/>
      <c r="G37" s="334">
        <f t="shared" si="2"/>
        <v>0</v>
      </c>
      <c r="H37" s="334"/>
      <c r="I37" s="334"/>
      <c r="J37" s="334"/>
      <c r="K37" s="334"/>
      <c r="L37" s="307">
        <f t="shared" si="3"/>
        <v>0</v>
      </c>
    </row>
    <row r="38" spans="1:12" ht="15.75">
      <c r="A38" s="504"/>
      <c r="B38" s="627" t="s">
        <v>470</v>
      </c>
      <c r="C38" s="627"/>
      <c r="D38" s="627"/>
      <c r="E38" s="627"/>
      <c r="F38" s="187"/>
      <c r="G38" s="188"/>
      <c r="H38" s="189"/>
      <c r="I38" s="188"/>
      <c r="J38" s="188"/>
      <c r="K38" s="188"/>
      <c r="L38" s="190"/>
    </row>
    <row r="39" spans="1:12" ht="40.5">
      <c r="A39" s="321">
        <v>1</v>
      </c>
      <c r="B39" s="139" t="s">
        <v>458</v>
      </c>
      <c r="C39" s="136" t="s">
        <v>136</v>
      </c>
      <c r="D39" s="458"/>
      <c r="E39" s="141">
        <v>268</v>
      </c>
      <c r="F39" s="76"/>
      <c r="G39" s="77"/>
      <c r="H39" s="76"/>
      <c r="I39" s="77"/>
      <c r="J39" s="77"/>
      <c r="K39" s="77"/>
      <c r="L39" s="75"/>
    </row>
    <row r="40" spans="1:12" ht="13.5">
      <c r="A40" s="345"/>
      <c r="B40" s="435" t="s">
        <v>153</v>
      </c>
      <c r="C40" s="460" t="s">
        <v>139</v>
      </c>
      <c r="D40" s="436">
        <v>0.1</v>
      </c>
      <c r="E40" s="436">
        <f>E39*D40</f>
        <v>26.8</v>
      </c>
      <c r="F40" s="436"/>
      <c r="G40" s="438"/>
      <c r="H40" s="436"/>
      <c r="I40" s="438"/>
      <c r="J40" s="436"/>
      <c r="K40" s="436">
        <f>J40*E40</f>
        <v>0</v>
      </c>
      <c r="L40" s="405">
        <f>K40+I40+G40</f>
        <v>0</v>
      </c>
    </row>
    <row r="41" spans="1:12" ht="13.5">
      <c r="A41" s="345"/>
      <c r="B41" s="140" t="s">
        <v>413</v>
      </c>
      <c r="C41" s="220" t="s">
        <v>129</v>
      </c>
      <c r="D41" s="142">
        <v>1.75</v>
      </c>
      <c r="E41" s="463">
        <f>E39*D41</f>
        <v>469</v>
      </c>
      <c r="F41" s="220"/>
      <c r="G41" s="463"/>
      <c r="H41" s="220"/>
      <c r="I41" s="219"/>
      <c r="J41" s="463"/>
      <c r="K41" s="463">
        <f>J41*E41</f>
        <v>0</v>
      </c>
      <c r="L41" s="463">
        <f>K41</f>
        <v>0</v>
      </c>
    </row>
    <row r="42" spans="1:12" ht="27">
      <c r="A42" s="321">
        <v>2</v>
      </c>
      <c r="B42" s="377" t="s">
        <v>301</v>
      </c>
      <c r="C42" s="305" t="s">
        <v>136</v>
      </c>
      <c r="D42" s="307"/>
      <c r="E42" s="306">
        <v>134</v>
      </c>
      <c r="F42" s="316"/>
      <c r="G42" s="307"/>
      <c r="H42" s="317"/>
      <c r="I42" s="307"/>
      <c r="J42" s="307"/>
      <c r="K42" s="307"/>
      <c r="L42" s="306"/>
    </row>
    <row r="43" spans="1:12" ht="13.5">
      <c r="A43" s="345"/>
      <c r="B43" s="343" t="s">
        <v>173</v>
      </c>
      <c r="C43" s="316" t="s">
        <v>139</v>
      </c>
      <c r="D43" s="316">
        <v>0.2</v>
      </c>
      <c r="E43" s="83">
        <f>E42*D43</f>
        <v>26.8</v>
      </c>
      <c r="F43" s="181"/>
      <c r="G43" s="83"/>
      <c r="H43" s="363"/>
      <c r="I43" s="83"/>
      <c r="J43" s="307"/>
      <c r="K43" s="83">
        <f>J43*E43</f>
        <v>0</v>
      </c>
      <c r="L43" s="89">
        <f>K43+I43+G43</f>
        <v>0</v>
      </c>
    </row>
    <row r="44" spans="1:12" ht="13.5">
      <c r="A44" s="345"/>
      <c r="B44" s="343" t="s">
        <v>300</v>
      </c>
      <c r="C44" s="316" t="s">
        <v>139</v>
      </c>
      <c r="D44" s="307">
        <v>0.3</v>
      </c>
      <c r="E44" s="145">
        <f>E42*D44</f>
        <v>40.199999999999996</v>
      </c>
      <c r="F44" s="364"/>
      <c r="G44" s="89"/>
      <c r="H44" s="365"/>
      <c r="I44" s="145"/>
      <c r="J44" s="145"/>
      <c r="K44" s="89">
        <f>J44*E44</f>
        <v>0</v>
      </c>
      <c r="L44" s="89">
        <f>K44+I44+G44</f>
        <v>0</v>
      </c>
    </row>
    <row r="45" spans="1:12" ht="13.5">
      <c r="A45" s="345"/>
      <c r="B45" s="335" t="s">
        <v>210</v>
      </c>
      <c r="C45" s="316" t="s">
        <v>136</v>
      </c>
      <c r="D45" s="316">
        <v>1.22</v>
      </c>
      <c r="E45" s="145">
        <f>E42*D45</f>
        <v>163.48</v>
      </c>
      <c r="F45" s="364"/>
      <c r="G45" s="89">
        <f>F45*E45</f>
        <v>0</v>
      </c>
      <c r="H45" s="365"/>
      <c r="I45" s="145"/>
      <c r="J45" s="145"/>
      <c r="K45" s="145"/>
      <c r="L45" s="89">
        <f>K45+I45+G45</f>
        <v>0</v>
      </c>
    </row>
    <row r="46" spans="1:12" ht="27">
      <c r="A46" s="321">
        <v>3</v>
      </c>
      <c r="B46" s="139" t="s">
        <v>459</v>
      </c>
      <c r="C46" s="136" t="s">
        <v>136</v>
      </c>
      <c r="D46" s="458"/>
      <c r="E46" s="141">
        <v>67</v>
      </c>
      <c r="F46" s="76"/>
      <c r="G46" s="77"/>
      <c r="H46" s="76"/>
      <c r="I46" s="77"/>
      <c r="J46" s="77"/>
      <c r="K46" s="77"/>
      <c r="L46" s="75"/>
    </row>
    <row r="47" spans="1:12" ht="13.5">
      <c r="A47" s="345"/>
      <c r="B47" s="435" t="s">
        <v>202</v>
      </c>
      <c r="C47" s="460" t="s">
        <v>0</v>
      </c>
      <c r="D47" s="436">
        <v>1</v>
      </c>
      <c r="E47" s="436">
        <f>E46*D47</f>
        <v>67</v>
      </c>
      <c r="F47" s="436"/>
      <c r="G47" s="438"/>
      <c r="H47" s="436"/>
      <c r="I47" s="438">
        <f>H47*E47</f>
        <v>0</v>
      </c>
      <c r="J47" s="436"/>
      <c r="K47" s="436"/>
      <c r="L47" s="405">
        <f>K47+I47+G47</f>
        <v>0</v>
      </c>
    </row>
    <row r="48" spans="1:12" ht="13.5">
      <c r="A48" s="345"/>
      <c r="B48" s="297" t="s">
        <v>171</v>
      </c>
      <c r="C48" s="220" t="s">
        <v>136</v>
      </c>
      <c r="D48" s="142">
        <v>1.02</v>
      </c>
      <c r="E48" s="463">
        <f>E46*D48</f>
        <v>68.34</v>
      </c>
      <c r="F48" s="220"/>
      <c r="G48" s="463">
        <f>F48*E48</f>
        <v>0</v>
      </c>
      <c r="H48" s="220"/>
      <c r="I48" s="219"/>
      <c r="J48" s="463"/>
      <c r="K48" s="463"/>
      <c r="L48" s="463">
        <f>G48</f>
        <v>0</v>
      </c>
    </row>
    <row r="49" spans="1:12" ht="13.5">
      <c r="A49" s="481"/>
      <c r="B49" s="343" t="s">
        <v>148</v>
      </c>
      <c r="C49" s="316" t="s">
        <v>0</v>
      </c>
      <c r="D49" s="307">
        <v>1</v>
      </c>
      <c r="E49" s="307">
        <f>E47*D49</f>
        <v>67</v>
      </c>
      <c r="F49" s="307"/>
      <c r="G49" s="307"/>
      <c r="H49" s="307"/>
      <c r="I49" s="307"/>
      <c r="J49" s="307"/>
      <c r="K49" s="307">
        <f>J49*E49</f>
        <v>0</v>
      </c>
      <c r="L49" s="307">
        <f>K49+I49+G49</f>
        <v>0</v>
      </c>
    </row>
    <row r="50" spans="1:12" ht="54">
      <c r="A50" s="321">
        <v>4</v>
      </c>
      <c r="B50" s="394" t="s">
        <v>460</v>
      </c>
      <c r="C50" s="354" t="s">
        <v>136</v>
      </c>
      <c r="D50" s="356"/>
      <c r="E50" s="356">
        <v>136.01</v>
      </c>
      <c r="F50" s="338"/>
      <c r="G50" s="338"/>
      <c r="H50" s="338"/>
      <c r="I50" s="338"/>
      <c r="J50" s="338"/>
      <c r="K50" s="338"/>
      <c r="L50" s="352"/>
    </row>
    <row r="51" spans="1:12" ht="13.5">
      <c r="A51" s="386"/>
      <c r="B51" s="397" t="s">
        <v>150</v>
      </c>
      <c r="C51" s="310" t="s">
        <v>0</v>
      </c>
      <c r="D51" s="307">
        <v>1</v>
      </c>
      <c r="E51" s="89">
        <f>E50*D51</f>
        <v>136.01</v>
      </c>
      <c r="F51" s="320"/>
      <c r="G51" s="89"/>
      <c r="H51" s="89"/>
      <c r="I51" s="89">
        <f>H51*E51</f>
        <v>0</v>
      </c>
      <c r="J51" s="89"/>
      <c r="K51" s="89"/>
      <c r="L51" s="89">
        <f>K51+I51+G51</f>
        <v>0</v>
      </c>
    </row>
    <row r="52" spans="1:12" ht="13.5">
      <c r="A52" s="386"/>
      <c r="B52" s="395" t="s">
        <v>461</v>
      </c>
      <c r="C52" s="313" t="s">
        <v>136</v>
      </c>
      <c r="D52" s="338">
        <v>1.02</v>
      </c>
      <c r="E52" s="338">
        <f>E50*D52</f>
        <v>138.7302</v>
      </c>
      <c r="F52" s="307"/>
      <c r="G52" s="338">
        <f>F52*E52</f>
        <v>0</v>
      </c>
      <c r="H52" s="338"/>
      <c r="I52" s="338"/>
      <c r="J52" s="338"/>
      <c r="K52" s="338"/>
      <c r="L52" s="89">
        <f>K52+I52+G52</f>
        <v>0</v>
      </c>
    </row>
    <row r="53" spans="1:12" ht="13.5">
      <c r="A53" s="386"/>
      <c r="B53" s="343" t="s">
        <v>148</v>
      </c>
      <c r="C53" s="316" t="s">
        <v>0</v>
      </c>
      <c r="D53" s="307">
        <v>1</v>
      </c>
      <c r="E53" s="307">
        <f>E50*D53</f>
        <v>136.01</v>
      </c>
      <c r="F53" s="307"/>
      <c r="G53" s="338"/>
      <c r="H53" s="307"/>
      <c r="I53" s="307"/>
      <c r="J53" s="307"/>
      <c r="K53" s="307">
        <f>J53*E53</f>
        <v>0</v>
      </c>
      <c r="L53" s="89">
        <f>K53+I53+G53</f>
        <v>0</v>
      </c>
    </row>
    <row r="54" spans="1:12" ht="13.5">
      <c r="A54" s="386"/>
      <c r="B54" s="344" t="s">
        <v>435</v>
      </c>
      <c r="C54" s="336" t="s">
        <v>129</v>
      </c>
      <c r="D54" s="336" t="s">
        <v>130</v>
      </c>
      <c r="E54" s="334">
        <v>7.74</v>
      </c>
      <c r="F54" s="334"/>
      <c r="G54" s="334">
        <f>F54*E54</f>
        <v>0</v>
      </c>
      <c r="H54" s="334"/>
      <c r="I54" s="334"/>
      <c r="J54" s="334"/>
      <c r="K54" s="334"/>
      <c r="L54" s="307">
        <f>K54+I54+G54</f>
        <v>0</v>
      </c>
    </row>
    <row r="55" spans="1:12" ht="13.5">
      <c r="A55" s="386"/>
      <c r="B55" s="347" t="s">
        <v>123</v>
      </c>
      <c r="C55" s="316" t="s">
        <v>0</v>
      </c>
      <c r="D55" s="307">
        <v>0.9</v>
      </c>
      <c r="E55" s="307">
        <f>E50*D55</f>
        <v>122.40899999999999</v>
      </c>
      <c r="F55" s="307"/>
      <c r="G55" s="307">
        <f>F55*E55</f>
        <v>0</v>
      </c>
      <c r="H55" s="307"/>
      <c r="I55" s="307"/>
      <c r="J55" s="307"/>
      <c r="K55" s="307"/>
      <c r="L55" s="307">
        <f>K55+I55+G55</f>
        <v>0</v>
      </c>
    </row>
    <row r="56" spans="1:12" ht="15.75">
      <c r="A56" s="331"/>
      <c r="B56" s="626" t="s">
        <v>386</v>
      </c>
      <c r="C56" s="626"/>
      <c r="D56" s="626"/>
      <c r="E56" s="626"/>
      <c r="F56" s="78"/>
      <c r="G56" s="79"/>
      <c r="H56" s="80"/>
      <c r="I56" s="79"/>
      <c r="J56" s="79"/>
      <c r="K56" s="79"/>
      <c r="L56" s="81"/>
    </row>
    <row r="57" spans="1:12" ht="27">
      <c r="A57" s="392" t="s">
        <v>8</v>
      </c>
      <c r="B57" s="467" t="s">
        <v>383</v>
      </c>
      <c r="C57" s="468" t="s">
        <v>136</v>
      </c>
      <c r="D57" s="469"/>
      <c r="E57" s="469">
        <v>3</v>
      </c>
      <c r="F57" s="324"/>
      <c r="G57" s="470"/>
      <c r="H57" s="470"/>
      <c r="I57" s="470"/>
      <c r="J57" s="470"/>
      <c r="K57" s="470"/>
      <c r="L57" s="470"/>
    </row>
    <row r="58" spans="1:12" ht="13.5">
      <c r="A58" s="444"/>
      <c r="B58" s="390" t="s">
        <v>202</v>
      </c>
      <c r="C58" s="310" t="s">
        <v>0</v>
      </c>
      <c r="D58" s="336">
        <v>1</v>
      </c>
      <c r="E58" s="334">
        <f>E57*D58</f>
        <v>3</v>
      </c>
      <c r="F58" s="334"/>
      <c r="G58" s="334"/>
      <c r="H58" s="334"/>
      <c r="I58" s="334">
        <f>H58*E58</f>
        <v>0</v>
      </c>
      <c r="J58" s="334"/>
      <c r="K58" s="334"/>
      <c r="L58" s="307">
        <f aca="true" t="shared" si="4" ref="L58:L73">K58+I58+G58</f>
        <v>0</v>
      </c>
    </row>
    <row r="59" spans="1:12" ht="13.5">
      <c r="A59" s="444"/>
      <c r="B59" s="346" t="s">
        <v>145</v>
      </c>
      <c r="C59" s="316" t="s">
        <v>136</v>
      </c>
      <c r="D59" s="314">
        <v>1.02</v>
      </c>
      <c r="E59" s="307">
        <f>E57*D59</f>
        <v>3.06</v>
      </c>
      <c r="F59" s="307"/>
      <c r="G59" s="307">
        <f>F59*E59</f>
        <v>0</v>
      </c>
      <c r="H59" s="307"/>
      <c r="I59" s="307"/>
      <c r="J59" s="307"/>
      <c r="K59" s="307"/>
      <c r="L59" s="307">
        <f t="shared" si="4"/>
        <v>0</v>
      </c>
    </row>
    <row r="60" spans="1:12" ht="13.5">
      <c r="A60" s="444"/>
      <c r="B60" s="343" t="s">
        <v>143</v>
      </c>
      <c r="C60" s="336" t="s">
        <v>121</v>
      </c>
      <c r="D60" s="314">
        <v>2.64</v>
      </c>
      <c r="E60" s="334">
        <f>E57*D60</f>
        <v>7.92</v>
      </c>
      <c r="F60" s="334"/>
      <c r="G60" s="307">
        <f>F60*E60</f>
        <v>0</v>
      </c>
      <c r="H60" s="334"/>
      <c r="I60" s="334"/>
      <c r="J60" s="334"/>
      <c r="K60" s="334"/>
      <c r="L60" s="307">
        <f t="shared" si="4"/>
        <v>0</v>
      </c>
    </row>
    <row r="61" spans="1:12" ht="13.5">
      <c r="A61" s="444"/>
      <c r="B61" s="343" t="s">
        <v>144</v>
      </c>
      <c r="C61" s="336" t="s">
        <v>136</v>
      </c>
      <c r="D61" s="314">
        <v>0.08</v>
      </c>
      <c r="E61" s="334">
        <f>E57*D61</f>
        <v>0.24</v>
      </c>
      <c r="F61" s="334"/>
      <c r="G61" s="307">
        <f>F61*E61</f>
        <v>0</v>
      </c>
      <c r="H61" s="334"/>
      <c r="I61" s="334"/>
      <c r="J61" s="334"/>
      <c r="K61" s="334"/>
      <c r="L61" s="307">
        <f t="shared" si="4"/>
        <v>0</v>
      </c>
    </row>
    <row r="62" spans="1:12" ht="13.5">
      <c r="A62" s="444"/>
      <c r="B62" s="344" t="s">
        <v>435</v>
      </c>
      <c r="C62" s="336" t="s">
        <v>129</v>
      </c>
      <c r="D62" s="336" t="s">
        <v>130</v>
      </c>
      <c r="E62" s="334">
        <v>0.1</v>
      </c>
      <c r="F62" s="334"/>
      <c r="G62" s="334">
        <f>F62*E62</f>
        <v>0</v>
      </c>
      <c r="H62" s="334"/>
      <c r="I62" s="334"/>
      <c r="J62" s="334"/>
      <c r="K62" s="334"/>
      <c r="L62" s="334">
        <f t="shared" si="4"/>
        <v>0</v>
      </c>
    </row>
    <row r="63" spans="1:12" ht="13.5">
      <c r="A63" s="444"/>
      <c r="B63" s="347" t="s">
        <v>123</v>
      </c>
      <c r="C63" s="322" t="s">
        <v>0</v>
      </c>
      <c r="D63" s="352">
        <v>0.93</v>
      </c>
      <c r="E63" s="352">
        <f>E57*D63</f>
        <v>2.79</v>
      </c>
      <c r="F63" s="352"/>
      <c r="G63" s="352">
        <f>F63*E63</f>
        <v>0</v>
      </c>
      <c r="H63" s="307"/>
      <c r="I63" s="307"/>
      <c r="J63" s="307"/>
      <c r="K63" s="307"/>
      <c r="L63" s="307">
        <f t="shared" si="4"/>
        <v>0</v>
      </c>
    </row>
    <row r="64" spans="1:12" ht="40.5">
      <c r="A64" s="391" t="s">
        <v>138</v>
      </c>
      <c r="B64" s="394" t="s">
        <v>387</v>
      </c>
      <c r="C64" s="354" t="s">
        <v>124</v>
      </c>
      <c r="D64" s="356"/>
      <c r="E64" s="356">
        <v>22</v>
      </c>
      <c r="F64" s="354"/>
      <c r="G64" s="356"/>
      <c r="H64" s="352"/>
      <c r="I64" s="352"/>
      <c r="J64" s="352"/>
      <c r="K64" s="352"/>
      <c r="L64" s="307"/>
    </row>
    <row r="65" spans="1:12" ht="13.5">
      <c r="A65" s="444"/>
      <c r="B65" s="390" t="s">
        <v>202</v>
      </c>
      <c r="C65" s="310" t="s">
        <v>0</v>
      </c>
      <c r="D65" s="336">
        <v>1</v>
      </c>
      <c r="E65" s="334">
        <f>E64*D65</f>
        <v>22</v>
      </c>
      <c r="F65" s="334"/>
      <c r="G65" s="334"/>
      <c r="H65" s="334"/>
      <c r="I65" s="334">
        <f>H65*E65</f>
        <v>0</v>
      </c>
      <c r="J65" s="334"/>
      <c r="K65" s="334"/>
      <c r="L65" s="307">
        <f t="shared" si="4"/>
        <v>0</v>
      </c>
    </row>
    <row r="66" spans="1:12" ht="13.5">
      <c r="A66" s="444"/>
      <c r="B66" s="346" t="s">
        <v>384</v>
      </c>
      <c r="C66" s="316" t="s">
        <v>121</v>
      </c>
      <c r="D66" s="314">
        <v>0.3</v>
      </c>
      <c r="E66" s="307">
        <f>E64*D66</f>
        <v>6.6</v>
      </c>
      <c r="F66" s="307"/>
      <c r="G66" s="307">
        <f>F66*E66</f>
        <v>0</v>
      </c>
      <c r="H66" s="307"/>
      <c r="I66" s="307"/>
      <c r="J66" s="307"/>
      <c r="K66" s="307"/>
      <c r="L66" s="307">
        <f t="shared" si="4"/>
        <v>0</v>
      </c>
    </row>
    <row r="67" spans="1:12" ht="13.5">
      <c r="A67" s="444"/>
      <c r="B67" s="343" t="s">
        <v>385</v>
      </c>
      <c r="C67" s="336" t="s">
        <v>124</v>
      </c>
      <c r="D67" s="314">
        <v>1.05</v>
      </c>
      <c r="E67" s="334">
        <f>E64*D67</f>
        <v>23.1</v>
      </c>
      <c r="F67" s="334"/>
      <c r="G67" s="307">
        <f>F67*E67</f>
        <v>0</v>
      </c>
      <c r="H67" s="334"/>
      <c r="I67" s="334"/>
      <c r="J67" s="334"/>
      <c r="K67" s="334"/>
      <c r="L67" s="307">
        <f t="shared" si="4"/>
        <v>0</v>
      </c>
    </row>
    <row r="68" spans="1:12" ht="13.5">
      <c r="A68" s="444"/>
      <c r="B68" s="347" t="s">
        <v>123</v>
      </c>
      <c r="C68" s="322" t="s">
        <v>0</v>
      </c>
      <c r="D68" s="352">
        <v>25</v>
      </c>
      <c r="E68" s="352">
        <f>E63*D68</f>
        <v>69.75</v>
      </c>
      <c r="F68" s="352"/>
      <c r="G68" s="352">
        <f>F68*E68</f>
        <v>0</v>
      </c>
      <c r="H68" s="307"/>
      <c r="I68" s="307"/>
      <c r="J68" s="307"/>
      <c r="K68" s="307"/>
      <c r="L68" s="307">
        <f t="shared" si="4"/>
        <v>0</v>
      </c>
    </row>
    <row r="69" spans="1:12" ht="27">
      <c r="A69" s="391" t="s">
        <v>128</v>
      </c>
      <c r="B69" s="394" t="s">
        <v>388</v>
      </c>
      <c r="C69" s="354" t="s">
        <v>121</v>
      </c>
      <c r="D69" s="356"/>
      <c r="E69" s="356">
        <v>8.98</v>
      </c>
      <c r="F69" s="322"/>
      <c r="G69" s="352"/>
      <c r="H69" s="352"/>
      <c r="I69" s="352"/>
      <c r="J69" s="352"/>
      <c r="K69" s="352"/>
      <c r="L69" s="307"/>
    </row>
    <row r="70" spans="1:12" ht="13.5">
      <c r="A70" s="444"/>
      <c r="B70" s="390" t="s">
        <v>202</v>
      </c>
      <c r="C70" s="310" t="s">
        <v>0</v>
      </c>
      <c r="D70" s="336">
        <v>1</v>
      </c>
      <c r="E70" s="334">
        <f>E69*D70</f>
        <v>8.98</v>
      </c>
      <c r="F70" s="334"/>
      <c r="G70" s="334"/>
      <c r="H70" s="334"/>
      <c r="I70" s="334">
        <f>H70*E70</f>
        <v>0</v>
      </c>
      <c r="J70" s="334"/>
      <c r="K70" s="334"/>
      <c r="L70" s="307">
        <f t="shared" si="4"/>
        <v>0</v>
      </c>
    </row>
    <row r="71" spans="1:12" ht="13.5">
      <c r="A71" s="444"/>
      <c r="B71" s="346" t="s">
        <v>297</v>
      </c>
      <c r="C71" s="316" t="s">
        <v>121</v>
      </c>
      <c r="D71" s="314">
        <v>10</v>
      </c>
      <c r="E71" s="307">
        <f>E69*D71</f>
        <v>89.80000000000001</v>
      </c>
      <c r="F71" s="307"/>
      <c r="G71" s="307">
        <f>F71*E71</f>
        <v>0</v>
      </c>
      <c r="H71" s="307"/>
      <c r="I71" s="307"/>
      <c r="J71" s="307"/>
      <c r="K71" s="307"/>
      <c r="L71" s="307">
        <f t="shared" si="4"/>
        <v>0</v>
      </c>
    </row>
    <row r="72" spans="1:12" ht="27">
      <c r="A72" s="444"/>
      <c r="B72" s="343" t="s">
        <v>353</v>
      </c>
      <c r="C72" s="316" t="s">
        <v>121</v>
      </c>
      <c r="D72" s="314">
        <v>1.05</v>
      </c>
      <c r="E72" s="307">
        <f>E69*D72</f>
        <v>9.429</v>
      </c>
      <c r="F72" s="307"/>
      <c r="G72" s="307">
        <f>F72*E72</f>
        <v>0</v>
      </c>
      <c r="H72" s="307"/>
      <c r="I72" s="307"/>
      <c r="J72" s="307"/>
      <c r="K72" s="307"/>
      <c r="L72" s="307">
        <f t="shared" si="4"/>
        <v>0</v>
      </c>
    </row>
    <row r="73" spans="1:12" ht="13.5">
      <c r="A73" s="444"/>
      <c r="B73" s="347" t="s">
        <v>123</v>
      </c>
      <c r="C73" s="322" t="s">
        <v>0</v>
      </c>
      <c r="D73" s="352">
        <v>0.2</v>
      </c>
      <c r="E73" s="352">
        <f>E65*D73</f>
        <v>4.4</v>
      </c>
      <c r="F73" s="352"/>
      <c r="G73" s="352">
        <f>F73*E73</f>
        <v>0</v>
      </c>
      <c r="H73" s="352"/>
      <c r="I73" s="352"/>
      <c r="J73" s="352"/>
      <c r="K73" s="352"/>
      <c r="L73" s="352">
        <f t="shared" si="4"/>
        <v>0</v>
      </c>
    </row>
    <row r="74" spans="1:12" ht="15.75">
      <c r="A74" s="331"/>
      <c r="B74" s="626" t="s">
        <v>293</v>
      </c>
      <c r="C74" s="626"/>
      <c r="D74" s="626"/>
      <c r="E74" s="626"/>
      <c r="F74" s="78"/>
      <c r="G74" s="79"/>
      <c r="H74" s="80"/>
      <c r="I74" s="79"/>
      <c r="J74" s="79"/>
      <c r="K74" s="79"/>
      <c r="L74" s="81"/>
    </row>
    <row r="75" spans="1:12" ht="13.5">
      <c r="A75" s="184">
        <v>1</v>
      </c>
      <c r="B75" s="466" t="s">
        <v>294</v>
      </c>
      <c r="C75" s="333" t="s">
        <v>136</v>
      </c>
      <c r="D75" s="446"/>
      <c r="E75" s="368">
        <v>8.64</v>
      </c>
      <c r="F75" s="365"/>
      <c r="G75" s="145"/>
      <c r="H75" s="145"/>
      <c r="I75" s="145"/>
      <c r="J75" s="145"/>
      <c r="K75" s="145"/>
      <c r="L75" s="145"/>
    </row>
    <row r="76" spans="1:12" ht="13.5">
      <c r="A76" s="184"/>
      <c r="B76" s="378" t="s">
        <v>151</v>
      </c>
      <c r="C76" s="326" t="s">
        <v>0</v>
      </c>
      <c r="D76" s="352">
        <v>1</v>
      </c>
      <c r="E76" s="186">
        <f>E75*D76</f>
        <v>8.64</v>
      </c>
      <c r="F76" s="365"/>
      <c r="G76" s="145"/>
      <c r="H76" s="145"/>
      <c r="I76" s="145">
        <f>H76*E76</f>
        <v>0</v>
      </c>
      <c r="J76" s="145"/>
      <c r="K76" s="145"/>
      <c r="L76" s="145">
        <f>K76+I76+G76</f>
        <v>0</v>
      </c>
    </row>
    <row r="77" spans="1:12" ht="13.5">
      <c r="A77" s="367">
        <v>2</v>
      </c>
      <c r="B77" s="377" t="s">
        <v>295</v>
      </c>
      <c r="C77" s="305" t="s">
        <v>124</v>
      </c>
      <c r="D77" s="306"/>
      <c r="E77" s="93">
        <v>24</v>
      </c>
      <c r="F77" s="365"/>
      <c r="G77" s="145"/>
      <c r="H77" s="145"/>
      <c r="I77" s="145"/>
      <c r="J77" s="145"/>
      <c r="K77" s="145"/>
      <c r="L77" s="145"/>
    </row>
    <row r="78" spans="1:12" ht="13.5">
      <c r="A78" s="184"/>
      <c r="B78" s="397" t="s">
        <v>150</v>
      </c>
      <c r="C78" s="310" t="s">
        <v>0</v>
      </c>
      <c r="D78" s="307">
        <v>1</v>
      </c>
      <c r="E78" s="89">
        <f>E77*D78</f>
        <v>24</v>
      </c>
      <c r="F78" s="320"/>
      <c r="G78" s="89"/>
      <c r="H78" s="89"/>
      <c r="I78" s="89">
        <f>H78*E78</f>
        <v>0</v>
      </c>
      <c r="J78" s="89"/>
      <c r="K78" s="89"/>
      <c r="L78" s="89">
        <f>K78+I78+G78</f>
        <v>0</v>
      </c>
    </row>
    <row r="79" spans="1:12" ht="13.5">
      <c r="A79" s="184"/>
      <c r="B79" s="395" t="s">
        <v>462</v>
      </c>
      <c r="C79" s="313" t="s">
        <v>136</v>
      </c>
      <c r="D79" s="338">
        <v>0.26</v>
      </c>
      <c r="E79" s="338">
        <f>E77*D79</f>
        <v>6.24</v>
      </c>
      <c r="F79" s="307"/>
      <c r="G79" s="338">
        <f>F79*E79</f>
        <v>0</v>
      </c>
      <c r="H79" s="338"/>
      <c r="I79" s="338"/>
      <c r="J79" s="338"/>
      <c r="K79" s="338"/>
      <c r="L79" s="352">
        <f>G79</f>
        <v>0</v>
      </c>
    </row>
    <row r="80" spans="1:12" ht="13.5">
      <c r="A80" s="184"/>
      <c r="B80" s="344" t="s">
        <v>435</v>
      </c>
      <c r="C80" s="336" t="s">
        <v>129</v>
      </c>
      <c r="D80" s="336"/>
      <c r="E80" s="334">
        <v>0.58</v>
      </c>
      <c r="F80" s="334"/>
      <c r="G80" s="334">
        <f>F80*E80</f>
        <v>0</v>
      </c>
      <c r="H80" s="334"/>
      <c r="I80" s="334"/>
      <c r="J80" s="334"/>
      <c r="K80" s="334"/>
      <c r="L80" s="334">
        <f>K80+I80+G80</f>
        <v>0</v>
      </c>
    </row>
    <row r="81" spans="1:12" ht="13.5">
      <c r="A81" s="184"/>
      <c r="B81" s="343" t="s">
        <v>430</v>
      </c>
      <c r="C81" s="313" t="s">
        <v>124</v>
      </c>
      <c r="D81" s="334">
        <v>2</v>
      </c>
      <c r="E81" s="334">
        <f>E77*D81</f>
        <v>48</v>
      </c>
      <c r="F81" s="334"/>
      <c r="G81" s="334">
        <f>F81*E81</f>
        <v>0</v>
      </c>
      <c r="H81" s="334"/>
      <c r="I81" s="334"/>
      <c r="J81" s="334"/>
      <c r="K81" s="334"/>
      <c r="L81" s="307">
        <f>K81+I81+G81</f>
        <v>0</v>
      </c>
    </row>
    <row r="82" spans="1:12" ht="13.5">
      <c r="A82" s="184"/>
      <c r="B82" s="347" t="s">
        <v>123</v>
      </c>
      <c r="C82" s="322" t="s">
        <v>0</v>
      </c>
      <c r="D82" s="307">
        <v>2.5</v>
      </c>
      <c r="E82" s="89">
        <f>E75*D82</f>
        <v>21.6</v>
      </c>
      <c r="F82" s="89"/>
      <c r="G82" s="89">
        <f>F82*E82</f>
        <v>0</v>
      </c>
      <c r="H82" s="89"/>
      <c r="I82" s="89"/>
      <c r="J82" s="89"/>
      <c r="K82" s="89"/>
      <c r="L82" s="89">
        <f>K82+I82+G82</f>
        <v>0</v>
      </c>
    </row>
    <row r="83" spans="1:12" ht="40.5">
      <c r="A83" s="125">
        <v>3</v>
      </c>
      <c r="B83" s="377" t="s">
        <v>296</v>
      </c>
      <c r="C83" s="305" t="s">
        <v>124</v>
      </c>
      <c r="D83" s="306"/>
      <c r="E83" s="121">
        <v>24</v>
      </c>
      <c r="F83" s="320"/>
      <c r="G83" s="89"/>
      <c r="H83" s="89"/>
      <c r="I83" s="89"/>
      <c r="J83" s="89"/>
      <c r="K83" s="89"/>
      <c r="L83" s="89"/>
    </row>
    <row r="84" spans="1:12" ht="13.5">
      <c r="A84" s="184"/>
      <c r="B84" s="397" t="s">
        <v>150</v>
      </c>
      <c r="C84" s="310" t="s">
        <v>0</v>
      </c>
      <c r="D84" s="307">
        <v>1</v>
      </c>
      <c r="E84" s="89">
        <f>E83*D84</f>
        <v>24</v>
      </c>
      <c r="F84" s="320"/>
      <c r="G84" s="89"/>
      <c r="H84" s="89"/>
      <c r="I84" s="89">
        <f>H84*E84</f>
        <v>0</v>
      </c>
      <c r="J84" s="89"/>
      <c r="K84" s="89"/>
      <c r="L84" s="89">
        <f>K84+I84+G84</f>
        <v>0</v>
      </c>
    </row>
    <row r="85" spans="1:12" ht="13.5">
      <c r="A85" s="184"/>
      <c r="B85" s="343" t="s">
        <v>463</v>
      </c>
      <c r="C85" s="316" t="s">
        <v>124</v>
      </c>
      <c r="D85" s="307">
        <v>2</v>
      </c>
      <c r="E85" s="145">
        <f>E83*D85</f>
        <v>48</v>
      </c>
      <c r="F85" s="365"/>
      <c r="G85" s="145">
        <f>F85*E85</f>
        <v>0</v>
      </c>
      <c r="H85" s="145"/>
      <c r="I85" s="145"/>
      <c r="J85" s="145"/>
      <c r="K85" s="145"/>
      <c r="L85" s="145">
        <f>G85</f>
        <v>0</v>
      </c>
    </row>
    <row r="86" spans="1:12" ht="13.5">
      <c r="A86" s="184"/>
      <c r="B86" s="343" t="s">
        <v>464</v>
      </c>
      <c r="C86" s="316" t="s">
        <v>124</v>
      </c>
      <c r="D86" s="307">
        <v>2.7</v>
      </c>
      <c r="E86" s="145">
        <f>E83*D86</f>
        <v>64.80000000000001</v>
      </c>
      <c r="F86" s="365"/>
      <c r="G86" s="145">
        <f>F86*E86</f>
        <v>0</v>
      </c>
      <c r="H86" s="145"/>
      <c r="I86" s="145"/>
      <c r="J86" s="145"/>
      <c r="K86" s="145"/>
      <c r="L86" s="145">
        <f>G86</f>
        <v>0</v>
      </c>
    </row>
    <row r="87" spans="1:12" ht="13.5">
      <c r="A87" s="184"/>
      <c r="B87" s="347" t="s">
        <v>123</v>
      </c>
      <c r="C87" s="322" t="s">
        <v>0</v>
      </c>
      <c r="D87" s="352">
        <v>2.5</v>
      </c>
      <c r="E87" s="186">
        <f>E83*D87</f>
        <v>60</v>
      </c>
      <c r="F87" s="471"/>
      <c r="G87" s="186">
        <f>F87*E87</f>
        <v>0</v>
      </c>
      <c r="H87" s="186"/>
      <c r="I87" s="186"/>
      <c r="J87" s="186"/>
      <c r="K87" s="186"/>
      <c r="L87" s="186">
        <f>G87</f>
        <v>0</v>
      </c>
    </row>
    <row r="88" spans="1:12" ht="27">
      <c r="A88" s="367">
        <v>4</v>
      </c>
      <c r="B88" s="377" t="s">
        <v>473</v>
      </c>
      <c r="C88" s="305" t="s">
        <v>124</v>
      </c>
      <c r="D88" s="306"/>
      <c r="E88" s="121">
        <v>30</v>
      </c>
      <c r="F88" s="320"/>
      <c r="G88" s="89"/>
      <c r="H88" s="89"/>
      <c r="I88" s="89"/>
      <c r="J88" s="89"/>
      <c r="K88" s="89"/>
      <c r="L88" s="89"/>
    </row>
    <row r="89" spans="1:12" ht="13.5">
      <c r="A89" s="184"/>
      <c r="B89" s="397" t="s">
        <v>150</v>
      </c>
      <c r="C89" s="310" t="s">
        <v>0</v>
      </c>
      <c r="D89" s="307">
        <v>1</v>
      </c>
      <c r="E89" s="89">
        <f>E88*D89</f>
        <v>30</v>
      </c>
      <c r="F89" s="320"/>
      <c r="G89" s="89"/>
      <c r="H89" s="89"/>
      <c r="I89" s="89">
        <f>H89*E89</f>
        <v>0</v>
      </c>
      <c r="J89" s="89"/>
      <c r="K89" s="89"/>
      <c r="L89" s="89">
        <f>K89+I89+G89</f>
        <v>0</v>
      </c>
    </row>
    <row r="90" spans="1:12" ht="13.5">
      <c r="A90" s="184"/>
      <c r="B90" s="435" t="s">
        <v>474</v>
      </c>
      <c r="C90" s="431" t="s">
        <v>368</v>
      </c>
      <c r="D90" s="436">
        <v>1</v>
      </c>
      <c r="E90" s="436">
        <f>E88*D90</f>
        <v>30</v>
      </c>
      <c r="F90" s="404"/>
      <c r="G90" s="405">
        <f>F90*E90</f>
        <v>0</v>
      </c>
      <c r="H90" s="404"/>
      <c r="I90" s="405"/>
      <c r="J90" s="404"/>
      <c r="K90" s="404"/>
      <c r="L90" s="405">
        <f>K90+I90+G90</f>
        <v>0</v>
      </c>
    </row>
    <row r="91" spans="1:12" ht="15.75">
      <c r="A91" s="331"/>
      <c r="B91" s="626" t="s">
        <v>391</v>
      </c>
      <c r="C91" s="626"/>
      <c r="D91" s="626"/>
      <c r="E91" s="626"/>
      <c r="F91" s="78"/>
      <c r="G91" s="79"/>
      <c r="H91" s="80"/>
      <c r="I91" s="79"/>
      <c r="J91" s="79"/>
      <c r="K91" s="79"/>
      <c r="L91" s="81"/>
    </row>
    <row r="92" spans="1:12" ht="27">
      <c r="A92" s="345">
        <v>1</v>
      </c>
      <c r="B92" s="472" t="s">
        <v>159</v>
      </c>
      <c r="C92" s="333" t="s">
        <v>121</v>
      </c>
      <c r="D92" s="446"/>
      <c r="E92" s="446">
        <v>20.05</v>
      </c>
      <c r="F92" s="373"/>
      <c r="G92" s="447"/>
      <c r="H92" s="447"/>
      <c r="I92" s="447"/>
      <c r="J92" s="447"/>
      <c r="K92" s="447"/>
      <c r="L92" s="447"/>
    </row>
    <row r="93" spans="1:12" ht="13.5">
      <c r="A93" s="386"/>
      <c r="B93" s="344" t="s">
        <v>150</v>
      </c>
      <c r="C93" s="316" t="s">
        <v>0</v>
      </c>
      <c r="D93" s="307">
        <v>1</v>
      </c>
      <c r="E93" s="307">
        <f>E92*D93</f>
        <v>20.05</v>
      </c>
      <c r="F93" s="307"/>
      <c r="G93" s="307"/>
      <c r="H93" s="307"/>
      <c r="I93" s="307">
        <f>H93*E93</f>
        <v>0</v>
      </c>
      <c r="J93" s="307"/>
      <c r="K93" s="307"/>
      <c r="L93" s="307">
        <f>K93+I93+G93</f>
        <v>0</v>
      </c>
    </row>
    <row r="94" spans="1:12" ht="14.25" customHeight="1">
      <c r="A94" s="386"/>
      <c r="B94" s="346" t="s">
        <v>160</v>
      </c>
      <c r="C94" s="336" t="s">
        <v>136</v>
      </c>
      <c r="D94" s="334">
        <v>0.0408</v>
      </c>
      <c r="E94" s="334">
        <f>E92*D94</f>
        <v>0.8180400000000001</v>
      </c>
      <c r="F94" s="334"/>
      <c r="G94" s="334">
        <f>F94*E94</f>
        <v>0</v>
      </c>
      <c r="H94" s="334"/>
      <c r="I94" s="334"/>
      <c r="J94" s="334"/>
      <c r="K94" s="334"/>
      <c r="L94" s="307">
        <f>K94+I94+G94</f>
        <v>0</v>
      </c>
    </row>
    <row r="95" spans="1:12" ht="13.5">
      <c r="A95" s="386"/>
      <c r="B95" s="395" t="s">
        <v>123</v>
      </c>
      <c r="C95" s="313" t="s">
        <v>0</v>
      </c>
      <c r="D95" s="338">
        <v>0.07</v>
      </c>
      <c r="E95" s="338">
        <f>E92*D95</f>
        <v>1.4035000000000002</v>
      </c>
      <c r="F95" s="338"/>
      <c r="G95" s="338">
        <f>F95*E95</f>
        <v>0</v>
      </c>
      <c r="H95" s="338"/>
      <c r="I95" s="338"/>
      <c r="J95" s="338"/>
      <c r="K95" s="338"/>
      <c r="L95" s="352">
        <f>K95+I95+G95</f>
        <v>0</v>
      </c>
    </row>
    <row r="96" spans="1:12" ht="27">
      <c r="A96" s="321">
        <v>2</v>
      </c>
      <c r="B96" s="394" t="s">
        <v>226</v>
      </c>
      <c r="C96" s="354" t="s">
        <v>121</v>
      </c>
      <c r="D96" s="356"/>
      <c r="E96" s="356">
        <v>20.05</v>
      </c>
      <c r="F96" s="352"/>
      <c r="G96" s="352"/>
      <c r="H96" s="352"/>
      <c r="I96" s="352"/>
      <c r="J96" s="352"/>
      <c r="K96" s="352"/>
      <c r="L96" s="352"/>
    </row>
    <row r="97" spans="1:12" ht="13.5">
      <c r="A97" s="386"/>
      <c r="B97" s="344" t="s">
        <v>150</v>
      </c>
      <c r="C97" s="313" t="s">
        <v>0</v>
      </c>
      <c r="D97" s="338">
        <v>1</v>
      </c>
      <c r="E97" s="338">
        <f>E96*D97</f>
        <v>20.05</v>
      </c>
      <c r="F97" s="334"/>
      <c r="G97" s="334"/>
      <c r="H97" s="334"/>
      <c r="I97" s="334">
        <f>H97*E97</f>
        <v>0</v>
      </c>
      <c r="J97" s="334"/>
      <c r="K97" s="334"/>
      <c r="L97" s="334">
        <f>K97+I97+G97</f>
        <v>0</v>
      </c>
    </row>
    <row r="98" spans="1:12" ht="13.5">
      <c r="A98" s="386"/>
      <c r="B98" s="346" t="s">
        <v>297</v>
      </c>
      <c r="C98" s="316" t="s">
        <v>161</v>
      </c>
      <c r="D98" s="334">
        <v>7.9</v>
      </c>
      <c r="E98" s="334">
        <f>E96*D98</f>
        <v>158.395</v>
      </c>
      <c r="F98" s="334"/>
      <c r="G98" s="334">
        <f>F98*E98</f>
        <v>0</v>
      </c>
      <c r="H98" s="334"/>
      <c r="I98" s="334"/>
      <c r="J98" s="334"/>
      <c r="K98" s="334"/>
      <c r="L98" s="307">
        <f>K98+I98+G98</f>
        <v>0</v>
      </c>
    </row>
    <row r="99" spans="1:12" ht="27">
      <c r="A99" s="386"/>
      <c r="B99" s="395" t="s">
        <v>390</v>
      </c>
      <c r="C99" s="322" t="s">
        <v>121</v>
      </c>
      <c r="D99" s="352">
        <v>1.02</v>
      </c>
      <c r="E99" s="352">
        <f>E96*D99</f>
        <v>20.451</v>
      </c>
      <c r="F99" s="352"/>
      <c r="G99" s="352">
        <f>F99*E99</f>
        <v>0</v>
      </c>
      <c r="H99" s="352"/>
      <c r="I99" s="352"/>
      <c r="J99" s="352"/>
      <c r="K99" s="352"/>
      <c r="L99" s="352">
        <f>K99+I99+G99</f>
        <v>0</v>
      </c>
    </row>
    <row r="100" spans="1:12" ht="13.5">
      <c r="A100" s="386"/>
      <c r="B100" s="395" t="s">
        <v>123</v>
      </c>
      <c r="C100" s="313" t="s">
        <v>0</v>
      </c>
      <c r="D100" s="338">
        <v>0.25</v>
      </c>
      <c r="E100" s="338">
        <f>E96*D100</f>
        <v>5.0125</v>
      </c>
      <c r="F100" s="338"/>
      <c r="G100" s="338">
        <f>F100*E100</f>
        <v>0</v>
      </c>
      <c r="H100" s="338"/>
      <c r="I100" s="338"/>
      <c r="J100" s="338"/>
      <c r="K100" s="338"/>
      <c r="L100" s="352">
        <f>K100+I100+G100</f>
        <v>0</v>
      </c>
    </row>
    <row r="101" spans="1:12" ht="15.75">
      <c r="A101" s="406"/>
      <c r="B101" s="407" t="s">
        <v>362</v>
      </c>
      <c r="C101" s="408"/>
      <c r="D101" s="409"/>
      <c r="E101" s="410"/>
      <c r="F101" s="410"/>
      <c r="G101" s="411"/>
      <c r="H101" s="410"/>
      <c r="I101" s="411"/>
      <c r="J101" s="410"/>
      <c r="K101" s="410"/>
      <c r="L101" s="412"/>
    </row>
    <row r="102" spans="1:12" ht="13.5">
      <c r="A102" s="413">
        <v>1</v>
      </c>
      <c r="B102" s="414" t="s">
        <v>217</v>
      </c>
      <c r="C102" s="415" t="s">
        <v>136</v>
      </c>
      <c r="D102" s="416"/>
      <c r="E102" s="417">
        <v>6</v>
      </c>
      <c r="F102" s="418"/>
      <c r="G102" s="419"/>
      <c r="H102" s="418"/>
      <c r="I102" s="419"/>
      <c r="J102" s="418"/>
      <c r="K102" s="418"/>
      <c r="L102" s="419"/>
    </row>
    <row r="103" spans="1:12" ht="13.5">
      <c r="A103" s="420"/>
      <c r="B103" s="421" t="s">
        <v>202</v>
      </c>
      <c r="C103" s="422" t="s">
        <v>0</v>
      </c>
      <c r="D103" s="404">
        <v>1</v>
      </c>
      <c r="E103" s="404">
        <f>E102*D103</f>
        <v>6</v>
      </c>
      <c r="F103" s="404"/>
      <c r="G103" s="405"/>
      <c r="H103" s="404"/>
      <c r="I103" s="405">
        <f>H103*E103</f>
        <v>0</v>
      </c>
      <c r="J103" s="404"/>
      <c r="K103" s="404"/>
      <c r="L103" s="405">
        <f>K103+I103+G103</f>
        <v>0</v>
      </c>
    </row>
    <row r="104" spans="1:12" ht="13.5">
      <c r="A104" s="413">
        <v>2</v>
      </c>
      <c r="B104" s="414" t="s">
        <v>363</v>
      </c>
      <c r="C104" s="423" t="s">
        <v>121</v>
      </c>
      <c r="D104" s="425"/>
      <c r="E104" s="425">
        <v>4</v>
      </c>
      <c r="F104" s="426"/>
      <c r="G104" s="405"/>
      <c r="H104" s="426"/>
      <c r="I104" s="405"/>
      <c r="J104" s="426"/>
      <c r="K104" s="426"/>
      <c r="L104" s="405"/>
    </row>
    <row r="105" spans="1:12" ht="13.5">
      <c r="A105" s="420"/>
      <c r="B105" s="421" t="s">
        <v>202</v>
      </c>
      <c r="C105" s="422" t="s">
        <v>0</v>
      </c>
      <c r="D105" s="404">
        <v>1</v>
      </c>
      <c r="E105" s="404">
        <f>E104*D105</f>
        <v>4</v>
      </c>
      <c r="F105" s="404"/>
      <c r="G105" s="405"/>
      <c r="H105" s="404"/>
      <c r="I105" s="405">
        <f>H105*E105</f>
        <v>0</v>
      </c>
      <c r="J105" s="404"/>
      <c r="K105" s="404"/>
      <c r="L105" s="405">
        <f>K105+I105+G105</f>
        <v>0</v>
      </c>
    </row>
    <row r="106" spans="1:12" ht="13.5">
      <c r="A106" s="420"/>
      <c r="B106" s="427" t="s">
        <v>364</v>
      </c>
      <c r="C106" s="428" t="s">
        <v>136</v>
      </c>
      <c r="D106" s="429">
        <v>0.18</v>
      </c>
      <c r="E106" s="430">
        <f>E104*D106</f>
        <v>0.72</v>
      </c>
      <c r="F106" s="426"/>
      <c r="G106" s="405">
        <f>F106*E106</f>
        <v>0</v>
      </c>
      <c r="H106" s="426"/>
      <c r="I106" s="405"/>
      <c r="J106" s="426"/>
      <c r="K106" s="426"/>
      <c r="L106" s="405">
        <f>G106</f>
        <v>0</v>
      </c>
    </row>
    <row r="107" spans="1:12" ht="27">
      <c r="A107" s="431">
        <v>3</v>
      </c>
      <c r="B107" s="432" t="s">
        <v>365</v>
      </c>
      <c r="C107" s="423" t="s">
        <v>136</v>
      </c>
      <c r="D107" s="424"/>
      <c r="E107" s="425">
        <v>1.6</v>
      </c>
      <c r="F107" s="426"/>
      <c r="G107" s="405"/>
      <c r="H107" s="426"/>
      <c r="I107" s="405"/>
      <c r="J107" s="426"/>
      <c r="K107" s="426"/>
      <c r="L107" s="405"/>
    </row>
    <row r="108" spans="1:12" ht="13.5">
      <c r="A108" s="420"/>
      <c r="B108" s="433" t="s">
        <v>202</v>
      </c>
      <c r="C108" s="316" t="s">
        <v>0</v>
      </c>
      <c r="D108" s="307">
        <v>1</v>
      </c>
      <c r="E108" s="307">
        <f>E107*D108</f>
        <v>1.6</v>
      </c>
      <c r="F108" s="307"/>
      <c r="G108" s="307"/>
      <c r="H108" s="307"/>
      <c r="I108" s="307">
        <f>H108*E108</f>
        <v>0</v>
      </c>
      <c r="J108" s="307"/>
      <c r="K108" s="307"/>
      <c r="L108" s="307">
        <f>I108+G108</f>
        <v>0</v>
      </c>
    </row>
    <row r="109" spans="1:12" ht="13.5">
      <c r="A109" s="420"/>
      <c r="B109" s="343" t="s">
        <v>145</v>
      </c>
      <c r="C109" s="316" t="s">
        <v>136</v>
      </c>
      <c r="D109" s="307">
        <v>1.02</v>
      </c>
      <c r="E109" s="307">
        <f>E107*D109</f>
        <v>1.6320000000000001</v>
      </c>
      <c r="F109" s="307"/>
      <c r="G109" s="307">
        <f>F109*E109</f>
        <v>0</v>
      </c>
      <c r="H109" s="307"/>
      <c r="I109" s="307"/>
      <c r="J109" s="307"/>
      <c r="K109" s="307"/>
      <c r="L109" s="307">
        <f>K109+I109+G109</f>
        <v>0</v>
      </c>
    </row>
    <row r="110" spans="1:12" ht="13.5">
      <c r="A110" s="420"/>
      <c r="B110" s="343" t="s">
        <v>143</v>
      </c>
      <c r="C110" s="336" t="s">
        <v>121</v>
      </c>
      <c r="D110" s="314">
        <v>2.64</v>
      </c>
      <c r="E110" s="334">
        <f>E107*D110</f>
        <v>4.224</v>
      </c>
      <c r="F110" s="334"/>
      <c r="G110" s="307">
        <f>F110*E110</f>
        <v>0</v>
      </c>
      <c r="H110" s="334"/>
      <c r="I110" s="334"/>
      <c r="J110" s="334"/>
      <c r="K110" s="334"/>
      <c r="L110" s="334">
        <f>K110+I110+G110</f>
        <v>0</v>
      </c>
    </row>
    <row r="111" spans="1:12" ht="13.5">
      <c r="A111" s="420"/>
      <c r="B111" s="343" t="s">
        <v>144</v>
      </c>
      <c r="C111" s="336" t="s">
        <v>136</v>
      </c>
      <c r="D111" s="314">
        <v>0.08</v>
      </c>
      <c r="E111" s="334">
        <f>E107*D111</f>
        <v>0.128</v>
      </c>
      <c r="F111" s="334"/>
      <c r="G111" s="307">
        <f>F111*E111</f>
        <v>0</v>
      </c>
      <c r="H111" s="334"/>
      <c r="I111" s="334"/>
      <c r="J111" s="334"/>
      <c r="K111" s="334"/>
      <c r="L111" s="334">
        <f>K111+I111+G111</f>
        <v>0</v>
      </c>
    </row>
    <row r="112" spans="1:12" ht="13.5">
      <c r="A112" s="420"/>
      <c r="B112" s="344" t="s">
        <v>366</v>
      </c>
      <c r="C112" s="336" t="s">
        <v>129</v>
      </c>
      <c r="D112" s="336" t="s">
        <v>130</v>
      </c>
      <c r="E112" s="334">
        <v>0.08</v>
      </c>
      <c r="F112" s="334"/>
      <c r="G112" s="334">
        <f>F112*E112</f>
        <v>0</v>
      </c>
      <c r="H112" s="334"/>
      <c r="I112" s="334"/>
      <c r="J112" s="334"/>
      <c r="K112" s="334"/>
      <c r="L112" s="334">
        <f>K112+I112+G112</f>
        <v>0</v>
      </c>
    </row>
    <row r="113" spans="1:12" ht="13.5">
      <c r="A113" s="420"/>
      <c r="B113" s="347" t="s">
        <v>123</v>
      </c>
      <c r="C113" s="322" t="s">
        <v>0</v>
      </c>
      <c r="D113" s="352">
        <v>1.61</v>
      </c>
      <c r="E113" s="352">
        <f>E107*D113</f>
        <v>2.5760000000000005</v>
      </c>
      <c r="F113" s="307"/>
      <c r="G113" s="307">
        <f>F113*E113</f>
        <v>0</v>
      </c>
      <c r="H113" s="307"/>
      <c r="I113" s="307"/>
      <c r="J113" s="307"/>
      <c r="K113" s="307"/>
      <c r="L113" s="307">
        <f>K113+I113+G113</f>
        <v>0</v>
      </c>
    </row>
    <row r="114" spans="1:12" ht="27">
      <c r="A114" s="431">
        <v>4</v>
      </c>
      <c r="B114" s="434" t="s">
        <v>367</v>
      </c>
      <c r="C114" s="305" t="s">
        <v>368</v>
      </c>
      <c r="D114" s="306"/>
      <c r="E114" s="306">
        <v>1</v>
      </c>
      <c r="F114" s="307"/>
      <c r="G114" s="307"/>
      <c r="H114" s="307"/>
      <c r="I114" s="307"/>
      <c r="J114" s="307"/>
      <c r="K114" s="307"/>
      <c r="L114" s="307"/>
    </row>
    <row r="115" spans="1:12" ht="13.5">
      <c r="A115" s="420"/>
      <c r="B115" s="390" t="s">
        <v>202</v>
      </c>
      <c r="C115" s="403" t="s">
        <v>0</v>
      </c>
      <c r="D115" s="404">
        <v>1</v>
      </c>
      <c r="E115" s="404">
        <f>E114*D115</f>
        <v>1</v>
      </c>
      <c r="F115" s="404"/>
      <c r="G115" s="405"/>
      <c r="H115" s="404"/>
      <c r="I115" s="405">
        <f>H115*E115</f>
        <v>0</v>
      </c>
      <c r="J115" s="404"/>
      <c r="K115" s="404"/>
      <c r="L115" s="405">
        <f>K115+I115+G115</f>
        <v>0</v>
      </c>
    </row>
    <row r="116" spans="1:12" ht="13.5">
      <c r="A116" s="420"/>
      <c r="B116" s="435" t="s">
        <v>369</v>
      </c>
      <c r="C116" s="431" t="s">
        <v>368</v>
      </c>
      <c r="D116" s="436">
        <v>1</v>
      </c>
      <c r="E116" s="436">
        <f>E114*D116</f>
        <v>1</v>
      </c>
      <c r="F116" s="404"/>
      <c r="G116" s="405">
        <f>F116*E116</f>
        <v>0</v>
      </c>
      <c r="H116" s="404"/>
      <c r="I116" s="405"/>
      <c r="J116" s="404"/>
      <c r="K116" s="404"/>
      <c r="L116" s="405">
        <f>K116+I116+G116</f>
        <v>0</v>
      </c>
    </row>
    <row r="117" spans="1:12" ht="18" customHeight="1">
      <c r="A117" s="431">
        <v>5</v>
      </c>
      <c r="B117" s="434" t="s">
        <v>370</v>
      </c>
      <c r="C117" s="305" t="s">
        <v>368</v>
      </c>
      <c r="D117" s="306"/>
      <c r="E117" s="306">
        <v>1</v>
      </c>
      <c r="F117" s="307"/>
      <c r="G117" s="307"/>
      <c r="H117" s="307"/>
      <c r="I117" s="307"/>
      <c r="J117" s="307"/>
      <c r="K117" s="307"/>
      <c r="L117" s="307"/>
    </row>
    <row r="118" spans="1:12" ht="13.5">
      <c r="A118" s="420"/>
      <c r="B118" s="390" t="s">
        <v>202</v>
      </c>
      <c r="C118" s="403" t="s">
        <v>0</v>
      </c>
      <c r="D118" s="404">
        <v>1</v>
      </c>
      <c r="E118" s="404">
        <f>E117*D118</f>
        <v>1</v>
      </c>
      <c r="F118" s="404"/>
      <c r="G118" s="405"/>
      <c r="H118" s="404"/>
      <c r="I118" s="405">
        <f>H118*E118</f>
        <v>0</v>
      </c>
      <c r="J118" s="404"/>
      <c r="K118" s="404"/>
      <c r="L118" s="405">
        <f>K118+I118+G118</f>
        <v>0</v>
      </c>
    </row>
    <row r="119" spans="1:12" ht="13.5">
      <c r="A119" s="420"/>
      <c r="B119" s="435" t="s">
        <v>371</v>
      </c>
      <c r="C119" s="431" t="s">
        <v>368</v>
      </c>
      <c r="D119" s="436">
        <v>1</v>
      </c>
      <c r="E119" s="436">
        <f>E117*D119</f>
        <v>1</v>
      </c>
      <c r="F119" s="404"/>
      <c r="G119" s="405">
        <f>F119*E119</f>
        <v>0</v>
      </c>
      <c r="H119" s="404"/>
      <c r="I119" s="405"/>
      <c r="J119" s="404"/>
      <c r="K119" s="404"/>
      <c r="L119" s="405">
        <f>K119+I119+G119</f>
        <v>0</v>
      </c>
    </row>
    <row r="120" spans="1:12" ht="15.75" customHeight="1">
      <c r="A120" s="413">
        <v>6</v>
      </c>
      <c r="B120" s="434" t="s">
        <v>372</v>
      </c>
      <c r="C120" s="305" t="s">
        <v>368</v>
      </c>
      <c r="D120" s="306"/>
      <c r="E120" s="306">
        <v>18</v>
      </c>
      <c r="F120" s="307"/>
      <c r="G120" s="307"/>
      <c r="H120" s="307"/>
      <c r="I120" s="307"/>
      <c r="J120" s="307"/>
      <c r="K120" s="307"/>
      <c r="L120" s="307"/>
    </row>
    <row r="121" spans="1:12" ht="13.5">
      <c r="A121" s="420"/>
      <c r="B121" s="390" t="s">
        <v>202</v>
      </c>
      <c r="C121" s="403" t="s">
        <v>0</v>
      </c>
      <c r="D121" s="404">
        <v>1</v>
      </c>
      <c r="E121" s="404">
        <f>E120*D121</f>
        <v>18</v>
      </c>
      <c r="F121" s="404"/>
      <c r="G121" s="405"/>
      <c r="H121" s="404"/>
      <c r="I121" s="405">
        <f>H121*E121</f>
        <v>0</v>
      </c>
      <c r="J121" s="404"/>
      <c r="K121" s="404"/>
      <c r="L121" s="405">
        <f>K121+I121+G121</f>
        <v>0</v>
      </c>
    </row>
    <row r="122" spans="1:12" ht="13.5">
      <c r="A122" s="420"/>
      <c r="B122" s="435" t="s">
        <v>373</v>
      </c>
      <c r="C122" s="431" t="s">
        <v>368</v>
      </c>
      <c r="D122" s="436">
        <v>1</v>
      </c>
      <c r="E122" s="436">
        <f>E120*D122</f>
        <v>18</v>
      </c>
      <c r="F122" s="404"/>
      <c r="G122" s="405">
        <f>F122*E122</f>
        <v>0</v>
      </c>
      <c r="H122" s="404"/>
      <c r="I122" s="405"/>
      <c r="J122" s="404"/>
      <c r="K122" s="404"/>
      <c r="L122" s="405">
        <f>K122+I122+G122</f>
        <v>0</v>
      </c>
    </row>
    <row r="123" spans="1:12" ht="13.5">
      <c r="A123" s="420"/>
      <c r="B123" s="437" t="s">
        <v>374</v>
      </c>
      <c r="C123" s="431" t="s">
        <v>140</v>
      </c>
      <c r="D123" s="436"/>
      <c r="E123" s="436">
        <v>2</v>
      </c>
      <c r="F123" s="430"/>
      <c r="G123" s="438">
        <f>F123*E123</f>
        <v>0</v>
      </c>
      <c r="H123" s="436"/>
      <c r="I123" s="438"/>
      <c r="J123" s="436"/>
      <c r="K123" s="436"/>
      <c r="L123" s="438">
        <f>K123+I123+G123</f>
        <v>0</v>
      </c>
    </row>
    <row r="124" spans="1:12" ht="13.5">
      <c r="A124" s="413">
        <v>7</v>
      </c>
      <c r="B124" s="439" t="s">
        <v>375</v>
      </c>
      <c r="C124" s="440" t="s">
        <v>207</v>
      </c>
      <c r="D124" s="441"/>
      <c r="E124" s="441">
        <v>1</v>
      </c>
      <c r="F124" s="426"/>
      <c r="G124" s="405"/>
      <c r="H124" s="404"/>
      <c r="I124" s="405"/>
      <c r="J124" s="404"/>
      <c r="K124" s="404"/>
      <c r="L124" s="405"/>
    </row>
    <row r="125" spans="1:12" ht="13.5">
      <c r="A125" s="420"/>
      <c r="B125" s="390" t="s">
        <v>202</v>
      </c>
      <c r="C125" s="403" t="s">
        <v>0</v>
      </c>
      <c r="D125" s="404">
        <v>1</v>
      </c>
      <c r="E125" s="404">
        <f>E124*D125</f>
        <v>1</v>
      </c>
      <c r="F125" s="404"/>
      <c r="G125" s="405"/>
      <c r="H125" s="404"/>
      <c r="I125" s="405">
        <f>H125*E125</f>
        <v>0</v>
      </c>
      <c r="J125" s="404"/>
      <c r="K125" s="404"/>
      <c r="L125" s="405">
        <f>K125+I125+G125</f>
        <v>0</v>
      </c>
    </row>
    <row r="126" spans="1:12" ht="13.5">
      <c r="A126" s="420"/>
      <c r="B126" s="442" t="s">
        <v>376</v>
      </c>
      <c r="C126" s="431" t="s">
        <v>140</v>
      </c>
      <c r="D126" s="431"/>
      <c r="E126" s="436">
        <v>1</v>
      </c>
      <c r="F126" s="426"/>
      <c r="G126" s="405">
        <f>F126*E126</f>
        <v>0</v>
      </c>
      <c r="H126" s="404"/>
      <c r="I126" s="405"/>
      <c r="J126" s="404"/>
      <c r="K126" s="404"/>
      <c r="L126" s="405">
        <f>G126</f>
        <v>0</v>
      </c>
    </row>
    <row r="127" spans="1:12" ht="13.5">
      <c r="A127" s="420"/>
      <c r="B127" s="442" t="s">
        <v>377</v>
      </c>
      <c r="C127" s="431" t="s">
        <v>140</v>
      </c>
      <c r="D127" s="431"/>
      <c r="E127" s="436">
        <v>1</v>
      </c>
      <c r="F127" s="426"/>
      <c r="G127" s="405">
        <f>F127*E127</f>
        <v>0</v>
      </c>
      <c r="H127" s="404"/>
      <c r="I127" s="405"/>
      <c r="J127" s="404"/>
      <c r="K127" s="404"/>
      <c r="L127" s="405">
        <f>G127</f>
        <v>0</v>
      </c>
    </row>
    <row r="128" spans="1:12" ht="13.5">
      <c r="A128" s="420"/>
      <c r="B128" s="442" t="s">
        <v>378</v>
      </c>
      <c r="C128" s="431" t="s">
        <v>140</v>
      </c>
      <c r="D128" s="431"/>
      <c r="E128" s="436">
        <v>2</v>
      </c>
      <c r="F128" s="426"/>
      <c r="G128" s="405">
        <f>F128*E128</f>
        <v>0</v>
      </c>
      <c r="H128" s="404"/>
      <c r="I128" s="405"/>
      <c r="J128" s="404"/>
      <c r="K128" s="404"/>
      <c r="L128" s="405">
        <f>G128</f>
        <v>0</v>
      </c>
    </row>
    <row r="129" spans="1:12" ht="13.5">
      <c r="A129" s="420"/>
      <c r="B129" s="442" t="s">
        <v>379</v>
      </c>
      <c r="C129" s="431" t="s">
        <v>140</v>
      </c>
      <c r="D129" s="431"/>
      <c r="E129" s="436">
        <v>1</v>
      </c>
      <c r="F129" s="426"/>
      <c r="G129" s="405">
        <f>F129*E129</f>
        <v>0</v>
      </c>
      <c r="H129" s="404"/>
      <c r="I129" s="405"/>
      <c r="J129" s="404"/>
      <c r="K129" s="404"/>
      <c r="L129" s="405">
        <f>G129</f>
        <v>0</v>
      </c>
    </row>
    <row r="130" spans="1:12" ht="13.5">
      <c r="A130" s="420"/>
      <c r="B130" s="442" t="s">
        <v>380</v>
      </c>
      <c r="C130" s="431" t="s">
        <v>140</v>
      </c>
      <c r="D130" s="431"/>
      <c r="E130" s="436">
        <v>1</v>
      </c>
      <c r="F130" s="426"/>
      <c r="G130" s="405">
        <f>F130*E130</f>
        <v>0</v>
      </c>
      <c r="H130" s="404"/>
      <c r="I130" s="405"/>
      <c r="J130" s="404"/>
      <c r="K130" s="404"/>
      <c r="L130" s="405">
        <f>G130</f>
        <v>0</v>
      </c>
    </row>
    <row r="131" spans="1:12" ht="18" customHeight="1">
      <c r="A131" s="413">
        <v>8</v>
      </c>
      <c r="B131" s="434" t="s">
        <v>381</v>
      </c>
      <c r="C131" s="305" t="s">
        <v>121</v>
      </c>
      <c r="D131" s="306"/>
      <c r="E131" s="306">
        <v>1.36</v>
      </c>
      <c r="F131" s="307"/>
      <c r="G131" s="307"/>
      <c r="H131" s="307"/>
      <c r="I131" s="307"/>
      <c r="J131" s="307"/>
      <c r="K131" s="307"/>
      <c r="L131" s="307"/>
    </row>
    <row r="132" spans="1:12" ht="13.5">
      <c r="A132" s="420"/>
      <c r="B132" s="390" t="s">
        <v>202</v>
      </c>
      <c r="C132" s="403" t="s">
        <v>0</v>
      </c>
      <c r="D132" s="404">
        <v>1</v>
      </c>
      <c r="E132" s="404">
        <f>E131*D132</f>
        <v>1.36</v>
      </c>
      <c r="F132" s="404"/>
      <c r="G132" s="405"/>
      <c r="H132" s="404"/>
      <c r="I132" s="405">
        <f>H132*E132</f>
        <v>0</v>
      </c>
      <c r="J132" s="404"/>
      <c r="K132" s="404"/>
      <c r="L132" s="405">
        <f>K132+I132+G132</f>
        <v>0</v>
      </c>
    </row>
    <row r="133" spans="1:12" ht="13.5">
      <c r="A133" s="420"/>
      <c r="B133" s="375" t="s">
        <v>429</v>
      </c>
      <c r="C133" s="316" t="s">
        <v>121</v>
      </c>
      <c r="D133" s="307">
        <v>1</v>
      </c>
      <c r="E133" s="307">
        <f>E131*D133</f>
        <v>1.36</v>
      </c>
      <c r="F133" s="119"/>
      <c r="G133" s="307">
        <f>F133*E133</f>
        <v>0</v>
      </c>
      <c r="H133" s="307"/>
      <c r="I133" s="307"/>
      <c r="J133" s="307"/>
      <c r="K133" s="307"/>
      <c r="L133" s="307">
        <f>G133</f>
        <v>0</v>
      </c>
    </row>
    <row r="134" spans="1:12" ht="13.5">
      <c r="A134" s="420"/>
      <c r="B134" s="443" t="s">
        <v>382</v>
      </c>
      <c r="C134" s="322" t="s">
        <v>0</v>
      </c>
      <c r="D134" s="352"/>
      <c r="E134" s="352">
        <v>1</v>
      </c>
      <c r="F134" s="307"/>
      <c r="G134" s="307">
        <f>F134*E134</f>
        <v>0</v>
      </c>
      <c r="H134" s="307"/>
      <c r="I134" s="307"/>
      <c r="J134" s="307"/>
      <c r="K134" s="307"/>
      <c r="L134" s="307">
        <f>G134</f>
        <v>0</v>
      </c>
    </row>
    <row r="135" spans="1:12" ht="27">
      <c r="A135" s="485">
        <v>9</v>
      </c>
      <c r="B135" s="486" t="s">
        <v>465</v>
      </c>
      <c r="C135" s="305" t="s">
        <v>124</v>
      </c>
      <c r="D135" s="306"/>
      <c r="E135" s="306">
        <v>21</v>
      </c>
      <c r="F135" s="307"/>
      <c r="G135" s="307"/>
      <c r="H135" s="307"/>
      <c r="I135" s="307"/>
      <c r="J135" s="307"/>
      <c r="K135" s="307"/>
      <c r="L135" s="307"/>
    </row>
    <row r="136" spans="1:12" ht="13.5">
      <c r="A136" s="482"/>
      <c r="B136" s="390" t="s">
        <v>202</v>
      </c>
      <c r="C136" s="403" t="s">
        <v>0</v>
      </c>
      <c r="D136" s="404">
        <v>1</v>
      </c>
      <c r="E136" s="404">
        <f>E135*D136</f>
        <v>21</v>
      </c>
      <c r="F136" s="404"/>
      <c r="G136" s="405"/>
      <c r="H136" s="404"/>
      <c r="I136" s="405">
        <f>H136*E136</f>
        <v>0</v>
      </c>
      <c r="J136" s="404"/>
      <c r="K136" s="404"/>
      <c r="L136" s="405">
        <f>K136+I136+G136</f>
        <v>0</v>
      </c>
    </row>
    <row r="137" spans="1:12" ht="13.5">
      <c r="A137" s="482"/>
      <c r="B137" s="487" t="s">
        <v>466</v>
      </c>
      <c r="C137" s="316" t="s">
        <v>121</v>
      </c>
      <c r="D137" s="307">
        <v>1</v>
      </c>
      <c r="E137" s="307">
        <f>E135*D137</f>
        <v>21</v>
      </c>
      <c r="F137" s="307"/>
      <c r="G137" s="307">
        <f>F137*E137</f>
        <v>0</v>
      </c>
      <c r="H137" s="307"/>
      <c r="I137" s="307"/>
      <c r="J137" s="307"/>
      <c r="K137" s="307"/>
      <c r="L137" s="307">
        <f>G137</f>
        <v>0</v>
      </c>
    </row>
    <row r="138" spans="1:12" ht="13.5">
      <c r="A138" s="482"/>
      <c r="B138" s="488" t="s">
        <v>382</v>
      </c>
      <c r="C138" s="322" t="s">
        <v>0</v>
      </c>
      <c r="D138" s="352"/>
      <c r="E138" s="352">
        <v>1</v>
      </c>
      <c r="F138" s="307"/>
      <c r="G138" s="307">
        <f>F138*E138</f>
        <v>0</v>
      </c>
      <c r="H138" s="307"/>
      <c r="I138" s="307"/>
      <c r="J138" s="307"/>
      <c r="K138" s="307"/>
      <c r="L138" s="307">
        <f>G138</f>
        <v>0</v>
      </c>
    </row>
    <row r="139" spans="1:12" ht="15.75">
      <c r="A139" s="406"/>
      <c r="B139" s="407" t="s">
        <v>467</v>
      </c>
      <c r="C139" s="483"/>
      <c r="D139" s="484"/>
      <c r="E139" s="426"/>
      <c r="F139" s="426"/>
      <c r="G139" s="405"/>
      <c r="H139" s="426"/>
      <c r="I139" s="405"/>
      <c r="J139" s="426"/>
      <c r="K139" s="426"/>
      <c r="L139" s="405"/>
    </row>
    <row r="140" spans="1:12" ht="27">
      <c r="A140" s="321">
        <v>1</v>
      </c>
      <c r="B140" s="377" t="s">
        <v>468</v>
      </c>
      <c r="C140" s="354" t="s">
        <v>124</v>
      </c>
      <c r="D140" s="356"/>
      <c r="E140" s="356">
        <v>52.24</v>
      </c>
      <c r="F140" s="352"/>
      <c r="G140" s="307"/>
      <c r="H140" s="307"/>
      <c r="I140" s="307"/>
      <c r="J140" s="307"/>
      <c r="K140" s="307"/>
      <c r="L140" s="307"/>
    </row>
    <row r="141" spans="1:12" ht="13.5">
      <c r="A141" s="393"/>
      <c r="B141" s="397" t="s">
        <v>150</v>
      </c>
      <c r="C141" s="310" t="s">
        <v>0</v>
      </c>
      <c r="D141" s="307">
        <v>1</v>
      </c>
      <c r="E141" s="89">
        <f>E140*D141</f>
        <v>52.24</v>
      </c>
      <c r="F141" s="320"/>
      <c r="G141" s="145"/>
      <c r="H141" s="145"/>
      <c r="I141" s="145">
        <f>H141*E141</f>
        <v>0</v>
      </c>
      <c r="J141" s="145"/>
      <c r="K141" s="145"/>
      <c r="L141" s="145">
        <f>K141+I141+G141</f>
        <v>0</v>
      </c>
    </row>
    <row r="142" spans="1:12" ht="13.5">
      <c r="A142" s="393"/>
      <c r="B142" s="343" t="s">
        <v>292</v>
      </c>
      <c r="C142" s="369" t="s">
        <v>124</v>
      </c>
      <c r="D142" s="307">
        <v>1</v>
      </c>
      <c r="E142" s="145">
        <f>E140*D142</f>
        <v>52.24</v>
      </c>
      <c r="F142" s="145"/>
      <c r="G142" s="145">
        <f>F142*E142</f>
        <v>0</v>
      </c>
      <c r="H142" s="145"/>
      <c r="I142" s="145"/>
      <c r="J142" s="145"/>
      <c r="K142" s="145"/>
      <c r="L142" s="145">
        <f>K142+I142+G142</f>
        <v>0</v>
      </c>
    </row>
    <row r="143" spans="1:12" ht="13.5">
      <c r="A143" s="393"/>
      <c r="B143" s="343" t="s">
        <v>291</v>
      </c>
      <c r="C143" s="316" t="s">
        <v>136</v>
      </c>
      <c r="D143" s="318">
        <v>0.06</v>
      </c>
      <c r="E143" s="145">
        <f>E140*D143</f>
        <v>3.1344</v>
      </c>
      <c r="F143" s="365"/>
      <c r="G143" s="145">
        <f>F143*E143</f>
        <v>0</v>
      </c>
      <c r="H143" s="145"/>
      <c r="I143" s="145"/>
      <c r="J143" s="145"/>
      <c r="K143" s="145"/>
      <c r="L143" s="145">
        <f>K143+I143+G143</f>
        <v>0</v>
      </c>
    </row>
    <row r="144" spans="1:12" ht="12.75">
      <c r="A144" s="359"/>
      <c r="B144" s="348" t="s">
        <v>5</v>
      </c>
      <c r="C144" s="336"/>
      <c r="D144" s="334"/>
      <c r="E144" s="334"/>
      <c r="F144" s="334"/>
      <c r="G144" s="319">
        <f>SUM(G14:G143)</f>
        <v>0</v>
      </c>
      <c r="H144" s="334"/>
      <c r="I144" s="334"/>
      <c r="J144" s="334"/>
      <c r="K144" s="334"/>
      <c r="L144" s="306">
        <f>SUM(L14:L143)</f>
        <v>0</v>
      </c>
    </row>
    <row r="145" spans="1:12" ht="12.75">
      <c r="A145" s="94"/>
      <c r="B145" s="95" t="s">
        <v>131</v>
      </c>
      <c r="C145" s="96">
        <v>0.05</v>
      </c>
      <c r="D145" s="59"/>
      <c r="E145" s="308"/>
      <c r="F145" s="309"/>
      <c r="G145" s="309"/>
      <c r="H145" s="309"/>
      <c r="I145" s="309"/>
      <c r="J145" s="309"/>
      <c r="K145" s="309"/>
      <c r="L145" s="307">
        <f>G144*C145</f>
        <v>0</v>
      </c>
    </row>
    <row r="146" spans="1:12" ht="13.5">
      <c r="A146" s="94"/>
      <c r="B146" s="97" t="s">
        <v>5</v>
      </c>
      <c r="C146" s="96"/>
      <c r="D146" s="59"/>
      <c r="E146" s="308"/>
      <c r="F146" s="309"/>
      <c r="G146" s="309"/>
      <c r="H146" s="309"/>
      <c r="I146" s="309"/>
      <c r="J146" s="309"/>
      <c r="K146" s="309"/>
      <c r="L146" s="307">
        <f>L145+L144</f>
        <v>0</v>
      </c>
    </row>
    <row r="147" spans="1:12" ht="13.5">
      <c r="A147" s="63"/>
      <c r="B147" s="98" t="s">
        <v>132</v>
      </c>
      <c r="C147" s="62">
        <v>0.1</v>
      </c>
      <c r="D147" s="59"/>
      <c r="E147" s="308"/>
      <c r="F147" s="309"/>
      <c r="G147" s="309"/>
      <c r="H147" s="309"/>
      <c r="I147" s="309"/>
      <c r="J147" s="309"/>
      <c r="K147" s="309"/>
      <c r="L147" s="307">
        <f>L146*C147</f>
        <v>0</v>
      </c>
    </row>
    <row r="148" spans="1:12" ht="13.5">
      <c r="A148" s="63"/>
      <c r="B148" s="99" t="s">
        <v>122</v>
      </c>
      <c r="C148" s="62"/>
      <c r="D148" s="59"/>
      <c r="E148" s="308"/>
      <c r="F148" s="309"/>
      <c r="G148" s="309"/>
      <c r="H148" s="309"/>
      <c r="I148" s="309"/>
      <c r="J148" s="309"/>
      <c r="K148" s="309"/>
      <c r="L148" s="307">
        <f>L147+L146</f>
        <v>0</v>
      </c>
    </row>
    <row r="149" spans="1:12" ht="13.5">
      <c r="A149" s="100"/>
      <c r="B149" s="95" t="s">
        <v>133</v>
      </c>
      <c r="C149" s="96">
        <v>0.08</v>
      </c>
      <c r="D149" s="101"/>
      <c r="E149" s="102"/>
      <c r="F149" s="95"/>
      <c r="G149" s="93"/>
      <c r="H149" s="93"/>
      <c r="I149" s="93"/>
      <c r="J149" s="103"/>
      <c r="K149" s="103"/>
      <c r="L149" s="89">
        <f>L148*C149</f>
        <v>0</v>
      </c>
    </row>
    <row r="150" spans="2:12" ht="13.5">
      <c r="B150" s="97" t="s">
        <v>5</v>
      </c>
      <c r="C150" s="96"/>
      <c r="D150" s="101"/>
      <c r="E150" s="102"/>
      <c r="F150" s="95"/>
      <c r="G150" s="93"/>
      <c r="H150" s="93"/>
      <c r="I150" s="93"/>
      <c r="J150" s="103"/>
      <c r="K150" s="103"/>
      <c r="L150" s="89">
        <f>L149+L148</f>
        <v>0</v>
      </c>
    </row>
    <row r="151" spans="2:12" ht="13.5">
      <c r="B151" s="95" t="s">
        <v>120</v>
      </c>
      <c r="C151" s="96">
        <v>0.05</v>
      </c>
      <c r="D151" s="101"/>
      <c r="E151" s="102"/>
      <c r="F151" s="95"/>
      <c r="G151" s="93"/>
      <c r="H151" s="93"/>
      <c r="I151" s="93"/>
      <c r="J151" s="103"/>
      <c r="K151" s="103"/>
      <c r="L151" s="89">
        <f>L150*C151</f>
        <v>0</v>
      </c>
    </row>
    <row r="152" spans="2:12" ht="13.5">
      <c r="B152" s="97" t="s">
        <v>5</v>
      </c>
      <c r="C152" s="96"/>
      <c r="D152" s="101"/>
      <c r="E152" s="102"/>
      <c r="F152" s="95"/>
      <c r="G152" s="93"/>
      <c r="H152" s="93"/>
      <c r="I152" s="93"/>
      <c r="J152" s="103"/>
      <c r="K152" s="103"/>
      <c r="L152" s="89">
        <f>L151+L150</f>
        <v>0</v>
      </c>
    </row>
    <row r="153" spans="2:12" ht="13.5">
      <c r="B153" s="95" t="s">
        <v>134</v>
      </c>
      <c r="C153" s="96">
        <v>0.18</v>
      </c>
      <c r="D153" s="101"/>
      <c r="E153" s="102"/>
      <c r="F153" s="95"/>
      <c r="G153" s="93"/>
      <c r="H153" s="93"/>
      <c r="I153" s="93"/>
      <c r="J153" s="103"/>
      <c r="K153" s="103"/>
      <c r="L153" s="89">
        <f>L152*C153</f>
        <v>0</v>
      </c>
    </row>
    <row r="154" spans="2:12" ht="13.5">
      <c r="B154" s="97" t="s">
        <v>149</v>
      </c>
      <c r="C154" s="104"/>
      <c r="D154" s="104"/>
      <c r="E154" s="104"/>
      <c r="F154" s="104"/>
      <c r="G154" s="105"/>
      <c r="H154" s="105"/>
      <c r="I154" s="105"/>
      <c r="J154" s="105"/>
      <c r="K154" s="105"/>
      <c r="L154" s="312">
        <f>L153+L152</f>
        <v>0</v>
      </c>
    </row>
    <row r="155" ht="12.75">
      <c r="L155" s="108"/>
    </row>
    <row r="156" ht="12.75"/>
    <row r="157" ht="13.5">
      <c r="L157" s="107"/>
    </row>
    <row r="162" ht="13.5">
      <c r="L162" s="107"/>
    </row>
  </sheetData>
  <sheetProtection/>
  <mergeCells count="11">
    <mergeCell ref="B21:E21"/>
    <mergeCell ref="B74:E74"/>
    <mergeCell ref="B91:E91"/>
    <mergeCell ref="B38:E38"/>
    <mergeCell ref="B56:E56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76"/>
  <sheetViews>
    <sheetView zoomScalePageLayoutView="0" workbookViewId="0" topLeftCell="A10">
      <selection activeCell="J14" sqref="J14:J69"/>
    </sheetView>
  </sheetViews>
  <sheetFormatPr defaultColWidth="9.00390625" defaultRowHeight="12.75"/>
  <cols>
    <col min="1" max="1" width="4.375" style="65" customWidth="1"/>
    <col min="2" max="2" width="45.25390625" style="65" customWidth="1"/>
    <col min="3" max="3" width="9.125" style="65" customWidth="1"/>
    <col min="4" max="4" width="7.75390625" style="65" customWidth="1"/>
    <col min="5" max="5" width="9.00390625" style="65" customWidth="1"/>
    <col min="6" max="6" width="7.625" style="65" customWidth="1"/>
    <col min="7" max="7" width="8.875" style="65" customWidth="1"/>
    <col min="8" max="8" width="7.25390625" style="65" customWidth="1"/>
    <col min="9" max="9" width="9.625" style="65" customWidth="1"/>
    <col min="10" max="10" width="8.00390625" style="65" customWidth="1"/>
    <col min="11" max="11" width="8.75390625" style="65" customWidth="1"/>
    <col min="12" max="12" width="12.25390625" style="65" customWidth="1"/>
    <col min="13" max="16384" width="9.1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314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288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617" t="s">
        <v>10</v>
      </c>
      <c r="B10" s="629" t="s">
        <v>11</v>
      </c>
      <c r="C10" s="629" t="s">
        <v>1</v>
      </c>
      <c r="D10" s="631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236</v>
      </c>
      <c r="K10" s="608"/>
      <c r="L10" s="614" t="s">
        <v>5</v>
      </c>
    </row>
    <row r="11" spans="1:12" ht="68.25" customHeight="1">
      <c r="A11" s="618"/>
      <c r="B11" s="630"/>
      <c r="C11" s="630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21" customHeight="1">
      <c r="A12" s="245" t="s">
        <v>8</v>
      </c>
      <c r="B12" s="245">
        <v>2</v>
      </c>
      <c r="C12" s="226">
        <v>3</v>
      </c>
      <c r="D12" s="72" t="s">
        <v>9</v>
      </c>
      <c r="E12" s="225">
        <v>5</v>
      </c>
      <c r="F12" s="226">
        <v>6</v>
      </c>
      <c r="G12" s="225">
        <v>7</v>
      </c>
      <c r="H12" s="226">
        <v>8</v>
      </c>
      <c r="I12" s="225">
        <v>9</v>
      </c>
      <c r="J12" s="225">
        <v>10</v>
      </c>
      <c r="K12" s="225">
        <v>11</v>
      </c>
      <c r="L12" s="245">
        <v>12</v>
      </c>
    </row>
    <row r="13" spans="1:12" ht="21" customHeight="1">
      <c r="A13" s="179"/>
      <c r="B13" s="627" t="s">
        <v>398</v>
      </c>
      <c r="C13" s="627"/>
      <c r="D13" s="627"/>
      <c r="E13" s="627"/>
      <c r="F13" s="187"/>
      <c r="G13" s="188"/>
      <c r="H13" s="189"/>
      <c r="I13" s="188"/>
      <c r="J13" s="188"/>
      <c r="K13" s="188"/>
      <c r="L13" s="190"/>
    </row>
    <row r="14" spans="1:12" ht="48.75" customHeight="1">
      <c r="A14" s="237">
        <v>1</v>
      </c>
      <c r="B14" s="283" t="s">
        <v>268</v>
      </c>
      <c r="C14" s="194" t="s">
        <v>124</v>
      </c>
      <c r="D14" s="194"/>
      <c r="E14" s="195">
        <v>330</v>
      </c>
      <c r="F14" s="196"/>
      <c r="G14" s="198"/>
      <c r="H14" s="198"/>
      <c r="I14" s="198"/>
      <c r="J14" s="198"/>
      <c r="K14" s="196"/>
      <c r="L14" s="198"/>
    </row>
    <row r="15" spans="1:12" ht="13.5" customHeight="1">
      <c r="A15" s="239"/>
      <c r="B15" s="272" t="s">
        <v>151</v>
      </c>
      <c r="C15" s="310" t="s">
        <v>0</v>
      </c>
      <c r="D15" s="196">
        <v>1</v>
      </c>
      <c r="E15" s="196">
        <f>D15*E14</f>
        <v>330</v>
      </c>
      <c r="F15" s="196"/>
      <c r="G15" s="198"/>
      <c r="H15" s="196"/>
      <c r="I15" s="196">
        <f>H15*E15</f>
        <v>0</v>
      </c>
      <c r="J15" s="196"/>
      <c r="K15" s="196"/>
      <c r="L15" s="196">
        <f>K15+I15+G15</f>
        <v>0</v>
      </c>
    </row>
    <row r="16" spans="1:12" ht="13.5" customHeight="1">
      <c r="A16" s="239"/>
      <c r="B16" s="253" t="s">
        <v>280</v>
      </c>
      <c r="C16" s="198" t="s">
        <v>237</v>
      </c>
      <c r="D16" s="198" t="s">
        <v>189</v>
      </c>
      <c r="E16" s="196">
        <v>20</v>
      </c>
      <c r="F16" s="196"/>
      <c r="G16" s="506">
        <f>F16*E16</f>
        <v>0</v>
      </c>
      <c r="H16" s="506"/>
      <c r="I16" s="506"/>
      <c r="J16" s="506"/>
      <c r="K16" s="506"/>
      <c r="L16" s="196">
        <f>K16+I16+G16</f>
        <v>0</v>
      </c>
    </row>
    <row r="17" spans="1:12" ht="13.5" customHeight="1">
      <c r="A17" s="239"/>
      <c r="B17" s="253" t="s">
        <v>402</v>
      </c>
      <c r="C17" s="198" t="s">
        <v>237</v>
      </c>
      <c r="D17" s="198" t="s">
        <v>189</v>
      </c>
      <c r="E17" s="196">
        <v>20</v>
      </c>
      <c r="F17" s="196"/>
      <c r="G17" s="506">
        <f>F17*E17</f>
        <v>0</v>
      </c>
      <c r="H17" s="506"/>
      <c r="I17" s="506"/>
      <c r="J17" s="506"/>
      <c r="K17" s="506"/>
      <c r="L17" s="196">
        <f>K17+I17+G17</f>
        <v>0</v>
      </c>
    </row>
    <row r="18" spans="1:12" ht="13.5" customHeight="1">
      <c r="A18" s="239"/>
      <c r="B18" s="253" t="s">
        <v>487</v>
      </c>
      <c r="C18" s="198" t="s">
        <v>237</v>
      </c>
      <c r="D18" s="198" t="s">
        <v>189</v>
      </c>
      <c r="E18" s="196">
        <v>20</v>
      </c>
      <c r="F18" s="196"/>
      <c r="G18" s="506">
        <f>F18*E18</f>
        <v>0</v>
      </c>
      <c r="H18" s="506"/>
      <c r="I18" s="506"/>
      <c r="J18" s="506"/>
      <c r="K18" s="506"/>
      <c r="L18" s="196">
        <f>K18+I18+G18</f>
        <v>0</v>
      </c>
    </row>
    <row r="19" spans="1:12" ht="13.5" customHeight="1">
      <c r="A19" s="239"/>
      <c r="B19" s="253" t="s">
        <v>269</v>
      </c>
      <c r="C19" s="198" t="s">
        <v>237</v>
      </c>
      <c r="D19" s="198" t="s">
        <v>189</v>
      </c>
      <c r="E19" s="196">
        <v>270</v>
      </c>
      <c r="F19" s="196"/>
      <c r="G19" s="506">
        <f>F19*E19</f>
        <v>0</v>
      </c>
      <c r="H19" s="506"/>
      <c r="I19" s="506"/>
      <c r="J19" s="506"/>
      <c r="K19" s="506"/>
      <c r="L19" s="196">
        <f>K19+I19+G19</f>
        <v>0</v>
      </c>
    </row>
    <row r="20" spans="1:12" ht="18.75" customHeight="1">
      <c r="A20" s="237">
        <v>2</v>
      </c>
      <c r="B20" s="252" t="s">
        <v>270</v>
      </c>
      <c r="C20" s="194" t="s">
        <v>124</v>
      </c>
      <c r="D20" s="194"/>
      <c r="E20" s="195">
        <v>40</v>
      </c>
      <c r="F20" s="196"/>
      <c r="G20" s="506"/>
      <c r="H20" s="506"/>
      <c r="I20" s="506"/>
      <c r="J20" s="506"/>
      <c r="K20" s="506"/>
      <c r="L20" s="506"/>
    </row>
    <row r="21" spans="1:12" ht="13.5" customHeight="1">
      <c r="A21" s="239"/>
      <c r="B21" s="272" t="s">
        <v>151</v>
      </c>
      <c r="C21" s="310" t="s">
        <v>0</v>
      </c>
      <c r="D21" s="198">
        <v>0.16</v>
      </c>
      <c r="E21" s="196">
        <f>E20*D21</f>
        <v>6.4</v>
      </c>
      <c r="F21" s="196"/>
      <c r="G21" s="506"/>
      <c r="H21" s="506"/>
      <c r="I21" s="506">
        <f>H21*E21</f>
        <v>0</v>
      </c>
      <c r="J21" s="506"/>
      <c r="K21" s="506"/>
      <c r="L21" s="506">
        <f>K21+I21+G21</f>
        <v>0</v>
      </c>
    </row>
    <row r="22" spans="1:12" ht="13.5" customHeight="1">
      <c r="A22" s="239"/>
      <c r="B22" s="253" t="s">
        <v>488</v>
      </c>
      <c r="C22" s="198" t="s">
        <v>237</v>
      </c>
      <c r="D22" s="196">
        <v>1</v>
      </c>
      <c r="E22" s="196">
        <f>E20*D22</f>
        <v>40</v>
      </c>
      <c r="F22" s="196"/>
      <c r="G22" s="506">
        <f>F22*E22</f>
        <v>0</v>
      </c>
      <c r="H22" s="506"/>
      <c r="I22" s="506"/>
      <c r="J22" s="506"/>
      <c r="K22" s="506"/>
      <c r="L22" s="506">
        <f>I22+G22</f>
        <v>0</v>
      </c>
    </row>
    <row r="23" spans="1:12" ht="18.75" customHeight="1">
      <c r="A23" s="249">
        <v>3</v>
      </c>
      <c r="B23" s="139" t="s">
        <v>489</v>
      </c>
      <c r="C23" s="136" t="s">
        <v>140</v>
      </c>
      <c r="D23" s="137"/>
      <c r="E23" s="141">
        <v>27</v>
      </c>
      <c r="F23" s="196"/>
      <c r="G23" s="506"/>
      <c r="H23" s="506"/>
      <c r="I23" s="506"/>
      <c r="J23" s="506"/>
      <c r="K23" s="506"/>
      <c r="L23" s="506"/>
    </row>
    <row r="24" spans="1:12" ht="14.25" customHeight="1">
      <c r="A24" s="248"/>
      <c r="B24" s="272" t="s">
        <v>150</v>
      </c>
      <c r="C24" s="310" t="s">
        <v>0</v>
      </c>
      <c r="D24" s="196">
        <v>1</v>
      </c>
      <c r="E24" s="228">
        <f>E23*D24</f>
        <v>27</v>
      </c>
      <c r="F24" s="196"/>
      <c r="G24" s="506"/>
      <c r="H24" s="506"/>
      <c r="I24" s="506">
        <f>H24*E24</f>
        <v>0</v>
      </c>
      <c r="J24" s="506"/>
      <c r="K24" s="506"/>
      <c r="L24" s="506">
        <f>K24+I24+G24</f>
        <v>0</v>
      </c>
    </row>
    <row r="25" spans="1:12" ht="14.25" customHeight="1">
      <c r="A25" s="248"/>
      <c r="B25" s="140" t="s">
        <v>490</v>
      </c>
      <c r="C25" s="226" t="s">
        <v>140</v>
      </c>
      <c r="D25" s="228">
        <v>1</v>
      </c>
      <c r="E25" s="228">
        <f>E23*D25</f>
        <v>27</v>
      </c>
      <c r="F25" s="196"/>
      <c r="G25" s="506">
        <f>F25*E25</f>
        <v>0</v>
      </c>
      <c r="H25" s="506"/>
      <c r="I25" s="506"/>
      <c r="J25" s="506"/>
      <c r="K25" s="506"/>
      <c r="L25" s="506">
        <f>K25+I25+G25</f>
        <v>0</v>
      </c>
    </row>
    <row r="26" spans="1:12" ht="16.5" customHeight="1">
      <c r="A26" s="249">
        <v>5</v>
      </c>
      <c r="B26" s="139" t="s">
        <v>267</v>
      </c>
      <c r="C26" s="136" t="s">
        <v>140</v>
      </c>
      <c r="D26" s="141"/>
      <c r="E26" s="141">
        <v>5</v>
      </c>
      <c r="F26" s="196"/>
      <c r="G26" s="506"/>
      <c r="H26" s="506"/>
      <c r="I26" s="506"/>
      <c r="J26" s="506"/>
      <c r="K26" s="506"/>
      <c r="L26" s="506"/>
    </row>
    <row r="27" spans="1:12" ht="13.5" customHeight="1">
      <c r="A27" s="248"/>
      <c r="B27" s="272" t="s">
        <v>150</v>
      </c>
      <c r="C27" s="310" t="s">
        <v>0</v>
      </c>
      <c r="D27" s="301">
        <v>1</v>
      </c>
      <c r="E27" s="228">
        <f>E26*D27</f>
        <v>5</v>
      </c>
      <c r="F27" s="196"/>
      <c r="G27" s="506"/>
      <c r="H27" s="506"/>
      <c r="I27" s="506">
        <f>H27*E27</f>
        <v>0</v>
      </c>
      <c r="J27" s="506"/>
      <c r="K27" s="506"/>
      <c r="L27" s="506">
        <f>K27+I27+G27</f>
        <v>0</v>
      </c>
    </row>
    <row r="28" spans="1:12" ht="13.5" customHeight="1">
      <c r="A28" s="248"/>
      <c r="B28" s="250" t="s">
        <v>267</v>
      </c>
      <c r="C28" s="226" t="s">
        <v>140</v>
      </c>
      <c r="D28" s="228">
        <v>1</v>
      </c>
      <c r="E28" s="228">
        <f>E26*D28</f>
        <v>5</v>
      </c>
      <c r="F28" s="196"/>
      <c r="G28" s="506">
        <f>F28*E28</f>
        <v>0</v>
      </c>
      <c r="H28" s="506"/>
      <c r="I28" s="506"/>
      <c r="J28" s="506"/>
      <c r="K28" s="506"/>
      <c r="L28" s="506">
        <f>K28+I28+G28</f>
        <v>0</v>
      </c>
    </row>
    <row r="29" spans="1:12" ht="16.5" customHeight="1">
      <c r="A29" s="249">
        <v>6</v>
      </c>
      <c r="B29" s="92" t="s">
        <v>404</v>
      </c>
      <c r="C29" s="136" t="s">
        <v>140</v>
      </c>
      <c r="D29" s="141"/>
      <c r="E29" s="141">
        <v>18</v>
      </c>
      <c r="F29" s="196"/>
      <c r="G29" s="506"/>
      <c r="H29" s="506"/>
      <c r="I29" s="506"/>
      <c r="J29" s="506"/>
      <c r="K29" s="506"/>
      <c r="L29" s="506"/>
    </row>
    <row r="30" spans="1:12" ht="12.75" customHeight="1">
      <c r="A30" s="248"/>
      <c r="B30" s="272" t="s">
        <v>150</v>
      </c>
      <c r="C30" s="310" t="s">
        <v>0</v>
      </c>
      <c r="D30" s="301">
        <v>1</v>
      </c>
      <c r="E30" s="228">
        <f>E29*D30</f>
        <v>18</v>
      </c>
      <c r="F30" s="196"/>
      <c r="G30" s="506"/>
      <c r="H30" s="506"/>
      <c r="I30" s="506">
        <f>H30*E30</f>
        <v>0</v>
      </c>
      <c r="J30" s="506"/>
      <c r="K30" s="506"/>
      <c r="L30" s="506">
        <f>K30+I30+G30</f>
        <v>0</v>
      </c>
    </row>
    <row r="31" spans="1:12" ht="12.75" customHeight="1">
      <c r="A31" s="248"/>
      <c r="B31" s="250" t="s">
        <v>267</v>
      </c>
      <c r="C31" s="226" t="s">
        <v>140</v>
      </c>
      <c r="D31" s="228">
        <v>1</v>
      </c>
      <c r="E31" s="228">
        <f>E29*D31</f>
        <v>18</v>
      </c>
      <c r="F31" s="196"/>
      <c r="G31" s="506">
        <f>F31*E31</f>
        <v>0</v>
      </c>
      <c r="H31" s="506"/>
      <c r="I31" s="506"/>
      <c r="J31" s="506"/>
      <c r="K31" s="506"/>
      <c r="L31" s="506">
        <f>K31+I31+G31</f>
        <v>0</v>
      </c>
    </row>
    <row r="32" spans="1:12" ht="29.25" customHeight="1">
      <c r="A32" s="246">
        <v>7</v>
      </c>
      <c r="B32" s="139" t="s">
        <v>281</v>
      </c>
      <c r="C32" s="136" t="s">
        <v>140</v>
      </c>
      <c r="D32" s="137"/>
      <c r="E32" s="141">
        <v>8</v>
      </c>
      <c r="F32" s="196"/>
      <c r="G32" s="506"/>
      <c r="H32" s="506"/>
      <c r="I32" s="506"/>
      <c r="J32" s="506"/>
      <c r="K32" s="506"/>
      <c r="L32" s="506"/>
    </row>
    <row r="33" spans="1:12" ht="19.5" customHeight="1">
      <c r="A33" s="247"/>
      <c r="B33" s="272" t="s">
        <v>150</v>
      </c>
      <c r="C33" s="310" t="s">
        <v>0</v>
      </c>
      <c r="D33" s="300">
        <v>1</v>
      </c>
      <c r="E33" s="228">
        <f>E32*D33</f>
        <v>8</v>
      </c>
      <c r="F33" s="196"/>
      <c r="G33" s="506"/>
      <c r="H33" s="506"/>
      <c r="I33" s="506">
        <f>H33*E33</f>
        <v>0</v>
      </c>
      <c r="J33" s="506"/>
      <c r="K33" s="506"/>
      <c r="L33" s="506">
        <f>K33+I33+G33</f>
        <v>0</v>
      </c>
    </row>
    <row r="34" spans="1:12" ht="29.25" customHeight="1">
      <c r="A34" s="248"/>
      <c r="B34" s="140" t="s">
        <v>399</v>
      </c>
      <c r="C34" s="226" t="s">
        <v>140</v>
      </c>
      <c r="D34" s="227" t="s">
        <v>189</v>
      </c>
      <c r="E34" s="228">
        <v>6</v>
      </c>
      <c r="F34" s="196"/>
      <c r="G34" s="506">
        <f>F34*E34</f>
        <v>0</v>
      </c>
      <c r="H34" s="506"/>
      <c r="I34" s="506"/>
      <c r="J34" s="506"/>
      <c r="K34" s="506"/>
      <c r="L34" s="506">
        <f>K34+I34+G34</f>
        <v>0</v>
      </c>
    </row>
    <row r="35" spans="1:12" ht="18" customHeight="1">
      <c r="A35" s="248"/>
      <c r="B35" s="140" t="s">
        <v>491</v>
      </c>
      <c r="C35" s="226" t="s">
        <v>140</v>
      </c>
      <c r="D35" s="227" t="s">
        <v>189</v>
      </c>
      <c r="E35" s="228">
        <v>2</v>
      </c>
      <c r="F35" s="196"/>
      <c r="G35" s="506">
        <f>F35*E35</f>
        <v>0</v>
      </c>
      <c r="H35" s="506"/>
      <c r="I35" s="506"/>
      <c r="J35" s="506"/>
      <c r="K35" s="506"/>
      <c r="L35" s="506">
        <f>K35+I35+G35</f>
        <v>0</v>
      </c>
    </row>
    <row r="36" spans="1:12" ht="29.25" customHeight="1">
      <c r="A36" s="246">
        <v>8</v>
      </c>
      <c r="B36" s="139" t="s">
        <v>405</v>
      </c>
      <c r="C36" s="136" t="s">
        <v>140</v>
      </c>
      <c r="D36" s="137"/>
      <c r="E36" s="141">
        <v>4</v>
      </c>
      <c r="F36" s="196"/>
      <c r="G36" s="506"/>
      <c r="H36" s="506"/>
      <c r="I36" s="506"/>
      <c r="J36" s="506"/>
      <c r="K36" s="506"/>
      <c r="L36" s="506"/>
    </row>
    <row r="37" spans="1:12" ht="13.5" customHeight="1">
      <c r="A37" s="247"/>
      <c r="B37" s="272" t="s">
        <v>150</v>
      </c>
      <c r="C37" s="310" t="s">
        <v>0</v>
      </c>
      <c r="D37" s="300">
        <v>1</v>
      </c>
      <c r="E37" s="228">
        <f>E36*D37</f>
        <v>4</v>
      </c>
      <c r="F37" s="196"/>
      <c r="G37" s="506"/>
      <c r="H37" s="506"/>
      <c r="I37" s="506">
        <f>H37*E37</f>
        <v>0</v>
      </c>
      <c r="J37" s="506"/>
      <c r="K37" s="506"/>
      <c r="L37" s="506">
        <f>K37+I37+G37</f>
        <v>0</v>
      </c>
    </row>
    <row r="38" spans="1:12" ht="30" customHeight="1">
      <c r="A38" s="248"/>
      <c r="B38" s="140" t="s">
        <v>406</v>
      </c>
      <c r="C38" s="226" t="s">
        <v>140</v>
      </c>
      <c r="D38" s="227" t="s">
        <v>189</v>
      </c>
      <c r="E38" s="228">
        <v>3</v>
      </c>
      <c r="F38" s="196"/>
      <c r="G38" s="506">
        <f>F38*E38</f>
        <v>0</v>
      </c>
      <c r="H38" s="506"/>
      <c r="I38" s="506"/>
      <c r="J38" s="506"/>
      <c r="K38" s="506"/>
      <c r="L38" s="506">
        <f>K38+I38+G38</f>
        <v>0</v>
      </c>
    </row>
    <row r="39" spans="1:12" ht="21" customHeight="1">
      <c r="A39" s="246">
        <v>9</v>
      </c>
      <c r="B39" s="298" t="s">
        <v>403</v>
      </c>
      <c r="C39" s="136" t="s">
        <v>140</v>
      </c>
      <c r="D39" s="137"/>
      <c r="E39" s="141">
        <v>2</v>
      </c>
      <c r="F39" s="196"/>
      <c r="G39" s="506"/>
      <c r="H39" s="506"/>
      <c r="I39" s="506"/>
      <c r="J39" s="506"/>
      <c r="K39" s="506"/>
      <c r="L39" s="506"/>
    </row>
    <row r="40" spans="1:12" ht="13.5" customHeight="1">
      <c r="A40" s="248"/>
      <c r="B40" s="272" t="s">
        <v>150</v>
      </c>
      <c r="C40" s="310" t="s">
        <v>0</v>
      </c>
      <c r="D40" s="228">
        <v>1</v>
      </c>
      <c r="E40" s="228">
        <f>E39*D40</f>
        <v>2</v>
      </c>
      <c r="F40" s="196"/>
      <c r="G40" s="506"/>
      <c r="H40" s="506"/>
      <c r="I40" s="506">
        <f>H40*E40</f>
        <v>0</v>
      </c>
      <c r="J40" s="506"/>
      <c r="K40" s="506"/>
      <c r="L40" s="506">
        <f>K40+I40+G40</f>
        <v>0</v>
      </c>
    </row>
    <row r="41" spans="1:12" ht="33" customHeight="1">
      <c r="A41" s="248"/>
      <c r="B41" s="297" t="s">
        <v>400</v>
      </c>
      <c r="C41" s="226" t="s">
        <v>140</v>
      </c>
      <c r="D41" s="227" t="s">
        <v>189</v>
      </c>
      <c r="E41" s="228">
        <v>1</v>
      </c>
      <c r="F41" s="196"/>
      <c r="G41" s="506">
        <f>F41*E41</f>
        <v>0</v>
      </c>
      <c r="H41" s="506"/>
      <c r="I41" s="506"/>
      <c r="J41" s="506"/>
      <c r="K41" s="506"/>
      <c r="L41" s="506">
        <f>K41+I41+G41</f>
        <v>0</v>
      </c>
    </row>
    <row r="42" spans="1:12" ht="31.5" customHeight="1">
      <c r="A42" s="248"/>
      <c r="B42" s="297" t="s">
        <v>492</v>
      </c>
      <c r="C42" s="226" t="s">
        <v>140</v>
      </c>
      <c r="D42" s="227" t="s">
        <v>189</v>
      </c>
      <c r="E42" s="228">
        <v>1</v>
      </c>
      <c r="F42" s="196"/>
      <c r="G42" s="506">
        <f>F42*E42</f>
        <v>0</v>
      </c>
      <c r="H42" s="506"/>
      <c r="I42" s="506"/>
      <c r="J42" s="506"/>
      <c r="K42" s="506"/>
      <c r="L42" s="506">
        <f>K42+I42+G42</f>
        <v>0</v>
      </c>
    </row>
    <row r="43" spans="1:12" ht="18" customHeight="1">
      <c r="A43" s="246">
        <v>10</v>
      </c>
      <c r="B43" s="139" t="s">
        <v>309</v>
      </c>
      <c r="C43" s="136" t="s">
        <v>140</v>
      </c>
      <c r="D43" s="137"/>
      <c r="E43" s="141">
        <v>1</v>
      </c>
      <c r="F43" s="196"/>
      <c r="G43" s="506"/>
      <c r="H43" s="506"/>
      <c r="I43" s="506"/>
      <c r="J43" s="506"/>
      <c r="K43" s="506"/>
      <c r="L43" s="506"/>
    </row>
    <row r="44" spans="1:12" ht="14.25" customHeight="1">
      <c r="A44" s="247"/>
      <c r="B44" s="272" t="s">
        <v>150</v>
      </c>
      <c r="C44" s="310" t="s">
        <v>0</v>
      </c>
      <c r="D44" s="72" t="s">
        <v>401</v>
      </c>
      <c r="E44" s="228">
        <f>E43*D44</f>
        <v>1</v>
      </c>
      <c r="F44" s="196"/>
      <c r="G44" s="506"/>
      <c r="H44" s="506"/>
      <c r="I44" s="506">
        <f>H44*E44</f>
        <v>0</v>
      </c>
      <c r="J44" s="506"/>
      <c r="K44" s="506"/>
      <c r="L44" s="506">
        <f>K44+I44+G44</f>
        <v>0</v>
      </c>
    </row>
    <row r="45" spans="1:12" ht="14.25" customHeight="1">
      <c r="A45" s="247"/>
      <c r="B45" s="140" t="s">
        <v>310</v>
      </c>
      <c r="C45" s="226" t="s">
        <v>140</v>
      </c>
      <c r="D45" s="72" t="s">
        <v>401</v>
      </c>
      <c r="E45" s="228">
        <f>E43*D45</f>
        <v>1</v>
      </c>
      <c r="F45" s="196"/>
      <c r="G45" s="506">
        <f>F45*E45</f>
        <v>0</v>
      </c>
      <c r="H45" s="506"/>
      <c r="I45" s="506"/>
      <c r="J45" s="506"/>
      <c r="K45" s="506"/>
      <c r="L45" s="506">
        <f>G45</f>
        <v>0</v>
      </c>
    </row>
    <row r="46" spans="1:12" ht="15.75" customHeight="1">
      <c r="A46" s="198"/>
      <c r="B46" s="252" t="s">
        <v>5</v>
      </c>
      <c r="C46" s="194"/>
      <c r="D46" s="194"/>
      <c r="E46" s="194"/>
      <c r="F46" s="195"/>
      <c r="G46" s="195">
        <f>SUM(G14:G45)</f>
        <v>0</v>
      </c>
      <c r="H46" s="195"/>
      <c r="I46" s="195">
        <f>SUM(I14:I45)</f>
        <v>0</v>
      </c>
      <c r="J46" s="195"/>
      <c r="K46" s="195"/>
      <c r="L46" s="195">
        <f>SUM(L14:L45)</f>
        <v>0</v>
      </c>
    </row>
    <row r="47" spans="1:12" ht="21" customHeight="1">
      <c r="A47" s="244"/>
      <c r="B47" s="507" t="s">
        <v>131</v>
      </c>
      <c r="C47" s="229">
        <v>0.05</v>
      </c>
      <c r="D47" s="194"/>
      <c r="E47" s="194"/>
      <c r="F47" s="195"/>
      <c r="G47" s="195"/>
      <c r="H47" s="195"/>
      <c r="I47" s="195"/>
      <c r="J47" s="195"/>
      <c r="K47" s="195"/>
      <c r="L47" s="196">
        <f>G46*C47</f>
        <v>0</v>
      </c>
    </row>
    <row r="48" spans="1:12" ht="21" customHeight="1">
      <c r="A48" s="244"/>
      <c r="B48" s="97" t="s">
        <v>5</v>
      </c>
      <c r="C48" s="95"/>
      <c r="D48" s="194"/>
      <c r="E48" s="194"/>
      <c r="F48" s="195"/>
      <c r="G48" s="195"/>
      <c r="H48" s="195"/>
      <c r="I48" s="195"/>
      <c r="J48" s="195"/>
      <c r="K48" s="195"/>
      <c r="L48" s="196">
        <f>L47+L46</f>
        <v>0</v>
      </c>
    </row>
    <row r="49" spans="1:12" ht="15.75" customHeight="1">
      <c r="A49" s="244"/>
      <c r="B49" s="194" t="s">
        <v>238</v>
      </c>
      <c r="C49" s="251">
        <v>0.75</v>
      </c>
      <c r="D49" s="194"/>
      <c r="E49" s="194"/>
      <c r="F49" s="195"/>
      <c r="G49" s="195"/>
      <c r="H49" s="195"/>
      <c r="I49" s="195"/>
      <c r="J49" s="195"/>
      <c r="K49" s="195"/>
      <c r="L49" s="196">
        <f>I46*C49</f>
        <v>0</v>
      </c>
    </row>
    <row r="50" spans="1:12" ht="21" customHeight="1">
      <c r="A50" s="244"/>
      <c r="B50" s="252" t="s">
        <v>5</v>
      </c>
      <c r="C50" s="194"/>
      <c r="D50" s="194"/>
      <c r="E50" s="194"/>
      <c r="F50" s="195"/>
      <c r="G50" s="195"/>
      <c r="H50" s="195"/>
      <c r="I50" s="195"/>
      <c r="J50" s="195"/>
      <c r="K50" s="195"/>
      <c r="L50" s="196">
        <f>L49+L48</f>
        <v>0</v>
      </c>
    </row>
    <row r="51" spans="1:12" ht="15.75" customHeight="1">
      <c r="A51" s="244"/>
      <c r="B51" s="257" t="s">
        <v>239</v>
      </c>
      <c r="C51" s="251">
        <v>0.08</v>
      </c>
      <c r="D51" s="194"/>
      <c r="E51" s="194"/>
      <c r="F51" s="195"/>
      <c r="G51" s="195"/>
      <c r="H51" s="195"/>
      <c r="I51" s="195"/>
      <c r="J51" s="195"/>
      <c r="K51" s="195"/>
      <c r="L51" s="196">
        <f>L50*C51</f>
        <v>0</v>
      </c>
    </row>
    <row r="52" spans="1:12" ht="15.75" customHeight="1">
      <c r="A52" s="198"/>
      <c r="B52" s="252" t="s">
        <v>5</v>
      </c>
      <c r="C52" s="257"/>
      <c r="D52" s="257"/>
      <c r="E52" s="257"/>
      <c r="F52" s="258"/>
      <c r="G52" s="258"/>
      <c r="H52" s="258"/>
      <c r="I52" s="258"/>
      <c r="J52" s="258"/>
      <c r="K52" s="258"/>
      <c r="L52" s="258">
        <f>L51+L50</f>
        <v>0</v>
      </c>
    </row>
    <row r="53" spans="1:12" ht="15.75" customHeight="1">
      <c r="A53" s="292"/>
      <c r="B53" s="628" t="s">
        <v>271</v>
      </c>
      <c r="C53" s="628"/>
      <c r="D53" s="628"/>
      <c r="E53" s="628"/>
      <c r="F53" s="293"/>
      <c r="G53" s="294"/>
      <c r="H53" s="295"/>
      <c r="I53" s="294"/>
      <c r="J53" s="294"/>
      <c r="K53" s="294"/>
      <c r="L53" s="296"/>
    </row>
    <row r="54" spans="1:12" ht="15.75" customHeight="1">
      <c r="A54" s="237">
        <v>1</v>
      </c>
      <c r="B54" s="252" t="s">
        <v>272</v>
      </c>
      <c r="C54" s="194" t="s">
        <v>136</v>
      </c>
      <c r="D54" s="194"/>
      <c r="E54" s="195">
        <v>19.2</v>
      </c>
      <c r="F54" s="196"/>
      <c r="G54" s="196"/>
      <c r="H54" s="196"/>
      <c r="I54" s="196"/>
      <c r="J54" s="196"/>
      <c r="K54" s="196"/>
      <c r="L54" s="196"/>
    </row>
    <row r="55" spans="1:12" ht="15.75" customHeight="1">
      <c r="A55" s="239"/>
      <c r="B55" s="272" t="s">
        <v>150</v>
      </c>
      <c r="C55" s="310" t="s">
        <v>0</v>
      </c>
      <c r="D55" s="196">
        <v>1</v>
      </c>
      <c r="E55" s="196">
        <f>E54*D55</f>
        <v>19.2</v>
      </c>
      <c r="F55" s="196"/>
      <c r="G55" s="196"/>
      <c r="H55" s="196"/>
      <c r="I55" s="196">
        <f>H55*E55</f>
        <v>0</v>
      </c>
      <c r="J55" s="196"/>
      <c r="K55" s="196"/>
      <c r="L55" s="196">
        <f>I55</f>
        <v>0</v>
      </c>
    </row>
    <row r="56" spans="1:12" ht="15.75" customHeight="1">
      <c r="A56" s="237">
        <v>2</v>
      </c>
      <c r="B56" s="252" t="s">
        <v>273</v>
      </c>
      <c r="C56" s="194" t="s">
        <v>136</v>
      </c>
      <c r="D56" s="195"/>
      <c r="E56" s="195">
        <v>8.1</v>
      </c>
      <c r="F56" s="196"/>
      <c r="G56" s="196"/>
      <c r="H56" s="196"/>
      <c r="I56" s="196"/>
      <c r="J56" s="196"/>
      <c r="K56" s="196"/>
      <c r="L56" s="196"/>
    </row>
    <row r="57" spans="1:12" ht="15.75" customHeight="1">
      <c r="A57" s="239"/>
      <c r="B57" s="272" t="s">
        <v>150</v>
      </c>
      <c r="C57" s="310" t="s">
        <v>0</v>
      </c>
      <c r="D57" s="196">
        <v>1</v>
      </c>
      <c r="E57" s="196">
        <f>E56*D57</f>
        <v>8.1</v>
      </c>
      <c r="F57" s="196"/>
      <c r="G57" s="196"/>
      <c r="H57" s="196"/>
      <c r="I57" s="196">
        <f>H57*E57</f>
        <v>0</v>
      </c>
      <c r="J57" s="196"/>
      <c r="K57" s="196"/>
      <c r="L57" s="196">
        <f>I57</f>
        <v>0</v>
      </c>
    </row>
    <row r="58" spans="1:12" ht="15.75" customHeight="1">
      <c r="A58" s="239"/>
      <c r="B58" s="253" t="s">
        <v>274</v>
      </c>
      <c r="C58" s="198" t="s">
        <v>136</v>
      </c>
      <c r="D58" s="196">
        <v>1.1</v>
      </c>
      <c r="E58" s="196">
        <f>E56*D58</f>
        <v>8.91</v>
      </c>
      <c r="F58" s="196"/>
      <c r="G58" s="196">
        <f>F58*E58</f>
        <v>0</v>
      </c>
      <c r="H58" s="196"/>
      <c r="I58" s="196"/>
      <c r="J58" s="196"/>
      <c r="K58" s="196"/>
      <c r="L58" s="196">
        <f>G58</f>
        <v>0</v>
      </c>
    </row>
    <row r="59" spans="1:12" ht="15.75" customHeight="1">
      <c r="A59" s="239"/>
      <c r="B59" s="253" t="s">
        <v>285</v>
      </c>
      <c r="C59" s="198" t="s">
        <v>124</v>
      </c>
      <c r="D59" s="198"/>
      <c r="E59" s="196">
        <v>50</v>
      </c>
      <c r="F59" s="196"/>
      <c r="G59" s="196">
        <f>F59*E59</f>
        <v>0</v>
      </c>
      <c r="H59" s="196"/>
      <c r="I59" s="196"/>
      <c r="J59" s="196"/>
      <c r="K59" s="196"/>
      <c r="L59" s="196">
        <f>G59</f>
        <v>0</v>
      </c>
    </row>
    <row r="60" spans="1:12" ht="15.75" customHeight="1">
      <c r="A60" s="237">
        <v>3</v>
      </c>
      <c r="B60" s="252" t="s">
        <v>275</v>
      </c>
      <c r="C60" s="194" t="s">
        <v>136</v>
      </c>
      <c r="D60" s="194"/>
      <c r="E60" s="195">
        <v>11.1</v>
      </c>
      <c r="F60" s="196"/>
      <c r="G60" s="196"/>
      <c r="H60" s="196"/>
      <c r="I60" s="196"/>
      <c r="J60" s="196"/>
      <c r="K60" s="196"/>
      <c r="L60" s="196"/>
    </row>
    <row r="61" spans="1:12" ht="15.75" customHeight="1">
      <c r="A61" s="239"/>
      <c r="B61" s="272" t="s">
        <v>150</v>
      </c>
      <c r="C61" s="310" t="s">
        <v>0</v>
      </c>
      <c r="D61" s="196">
        <v>1</v>
      </c>
      <c r="E61" s="196">
        <f>E60*D61</f>
        <v>11.1</v>
      </c>
      <c r="F61" s="196"/>
      <c r="G61" s="196"/>
      <c r="H61" s="196"/>
      <c r="I61" s="196">
        <f>H61*E61</f>
        <v>0</v>
      </c>
      <c r="J61" s="196"/>
      <c r="K61" s="196"/>
      <c r="L61" s="196">
        <f>I61</f>
        <v>0</v>
      </c>
    </row>
    <row r="62" spans="1:12" ht="27.75" customHeight="1">
      <c r="A62" s="237">
        <v>4</v>
      </c>
      <c r="B62" s="283" t="s">
        <v>177</v>
      </c>
      <c r="C62" s="194" t="s">
        <v>136</v>
      </c>
      <c r="D62" s="195"/>
      <c r="E62" s="195">
        <v>8.1</v>
      </c>
      <c r="F62" s="196"/>
      <c r="G62" s="196"/>
      <c r="H62" s="196"/>
      <c r="I62" s="196"/>
      <c r="J62" s="196"/>
      <c r="K62" s="196"/>
      <c r="L62" s="196"/>
    </row>
    <row r="63" spans="1:12" ht="15.75" customHeight="1">
      <c r="A63" s="239"/>
      <c r="B63" s="272" t="s">
        <v>150</v>
      </c>
      <c r="C63" s="310" t="s">
        <v>0</v>
      </c>
      <c r="D63" s="196">
        <v>1</v>
      </c>
      <c r="E63" s="196">
        <f>E62*D63</f>
        <v>8.1</v>
      </c>
      <c r="F63" s="196"/>
      <c r="G63" s="196"/>
      <c r="H63" s="196"/>
      <c r="I63" s="196">
        <f>H63*E63</f>
        <v>0</v>
      </c>
      <c r="J63" s="196"/>
      <c r="K63" s="196"/>
      <c r="L63" s="196">
        <f>I63</f>
        <v>0</v>
      </c>
    </row>
    <row r="64" spans="1:12" ht="15.75" customHeight="1">
      <c r="A64" s="242"/>
      <c r="B64" s="272" t="s">
        <v>317</v>
      </c>
      <c r="C64" s="198" t="s">
        <v>129</v>
      </c>
      <c r="D64" s="196">
        <v>1.75</v>
      </c>
      <c r="E64" s="196">
        <f>E62*D64</f>
        <v>14.174999999999999</v>
      </c>
      <c r="F64" s="196"/>
      <c r="G64" s="196"/>
      <c r="H64" s="196"/>
      <c r="I64" s="196"/>
      <c r="J64" s="196"/>
      <c r="K64" s="196">
        <f>J64*E64</f>
        <v>0</v>
      </c>
      <c r="L64" s="196">
        <f>K64</f>
        <v>0</v>
      </c>
    </row>
    <row r="65" spans="1:12" ht="13.5">
      <c r="A65" s="198"/>
      <c r="B65" s="252" t="s">
        <v>5</v>
      </c>
      <c r="C65" s="194"/>
      <c r="D65" s="194"/>
      <c r="E65" s="194"/>
      <c r="F65" s="195"/>
      <c r="G65" s="195">
        <f>SUM(G54:G64)</f>
        <v>0</v>
      </c>
      <c r="H65" s="195"/>
      <c r="I65" s="195"/>
      <c r="J65" s="195"/>
      <c r="K65" s="195"/>
      <c r="L65" s="195">
        <f>SUM(L54:L64)</f>
        <v>0</v>
      </c>
    </row>
    <row r="66" spans="1:12" ht="13.5">
      <c r="A66" s="244"/>
      <c r="B66" s="507" t="s">
        <v>131</v>
      </c>
      <c r="C66" s="229">
        <v>0.05</v>
      </c>
      <c r="D66" s="194"/>
      <c r="E66" s="194"/>
      <c r="F66" s="195"/>
      <c r="G66" s="195"/>
      <c r="H66" s="195"/>
      <c r="I66" s="195"/>
      <c r="J66" s="195"/>
      <c r="K66" s="195"/>
      <c r="L66" s="196">
        <f>G65*C66</f>
        <v>0</v>
      </c>
    </row>
    <row r="67" spans="1:12" ht="13.5">
      <c r="A67" s="244"/>
      <c r="B67" s="230" t="s">
        <v>5</v>
      </c>
      <c r="C67" s="95"/>
      <c r="D67" s="194"/>
      <c r="E67" s="194"/>
      <c r="F67" s="195"/>
      <c r="G67" s="195"/>
      <c r="H67" s="195"/>
      <c r="I67" s="195"/>
      <c r="J67" s="195"/>
      <c r="K67" s="195"/>
      <c r="L67" s="196">
        <f>L66+L65</f>
        <v>0</v>
      </c>
    </row>
    <row r="68" spans="1:12" ht="13.5">
      <c r="A68" s="244"/>
      <c r="B68" s="194" t="s">
        <v>276</v>
      </c>
      <c r="C68" s="251">
        <v>0.1</v>
      </c>
      <c r="D68" s="194"/>
      <c r="E68" s="195"/>
      <c r="F68" s="195"/>
      <c r="G68" s="195"/>
      <c r="H68" s="195"/>
      <c r="I68" s="195"/>
      <c r="J68" s="195"/>
      <c r="K68" s="195"/>
      <c r="L68" s="196">
        <f>L67*C68</f>
        <v>0</v>
      </c>
    </row>
    <row r="69" spans="1:12" ht="13.5">
      <c r="A69" s="244"/>
      <c r="B69" s="252" t="s">
        <v>277</v>
      </c>
      <c r="C69" s="252"/>
      <c r="D69" s="194"/>
      <c r="E69" s="195"/>
      <c r="F69" s="195"/>
      <c r="G69" s="195"/>
      <c r="H69" s="195"/>
      <c r="I69" s="195"/>
      <c r="J69" s="195"/>
      <c r="K69" s="195"/>
      <c r="L69" s="196">
        <f>L68+L67</f>
        <v>0</v>
      </c>
    </row>
    <row r="70" spans="1:12" ht="13.5">
      <c r="A70" s="244"/>
      <c r="B70" s="194" t="s">
        <v>239</v>
      </c>
      <c r="C70" s="251">
        <v>0.08</v>
      </c>
      <c r="D70" s="194"/>
      <c r="E70" s="195"/>
      <c r="F70" s="195"/>
      <c r="G70" s="195"/>
      <c r="H70" s="195"/>
      <c r="I70" s="195"/>
      <c r="J70" s="195"/>
      <c r="K70" s="195"/>
      <c r="L70" s="196">
        <f>L69*C70</f>
        <v>0</v>
      </c>
    </row>
    <row r="71" spans="1:12" ht="13.5">
      <c r="A71" s="244"/>
      <c r="B71" s="252" t="s">
        <v>277</v>
      </c>
      <c r="C71" s="252"/>
      <c r="D71" s="194"/>
      <c r="E71" s="195"/>
      <c r="F71" s="195"/>
      <c r="G71" s="195"/>
      <c r="H71" s="195"/>
      <c r="I71" s="195"/>
      <c r="J71" s="195"/>
      <c r="K71" s="195"/>
      <c r="L71" s="195">
        <f>L70+L69</f>
        <v>0</v>
      </c>
    </row>
    <row r="72" spans="1:12" ht="13.5">
      <c r="A72" s="244"/>
      <c r="B72" s="252" t="s">
        <v>5</v>
      </c>
      <c r="C72" s="252"/>
      <c r="D72" s="194"/>
      <c r="E72" s="195"/>
      <c r="F72" s="195"/>
      <c r="G72" s="195"/>
      <c r="H72" s="195"/>
      <c r="I72" s="195"/>
      <c r="J72" s="195"/>
      <c r="K72" s="195"/>
      <c r="L72" s="195">
        <f>L71+L52</f>
        <v>0</v>
      </c>
    </row>
    <row r="73" spans="2:12" ht="13.5">
      <c r="B73" s="95" t="s">
        <v>120</v>
      </c>
      <c r="C73" s="96">
        <v>0.05</v>
      </c>
      <c r="D73" s="101"/>
      <c r="E73" s="102"/>
      <c r="F73" s="95"/>
      <c r="G73" s="93"/>
      <c r="H73" s="93"/>
      <c r="I73" s="93"/>
      <c r="J73" s="103"/>
      <c r="K73" s="103"/>
      <c r="L73" s="89">
        <f>L72*C73</f>
        <v>0</v>
      </c>
    </row>
    <row r="74" spans="2:12" ht="13.5">
      <c r="B74" s="97" t="s">
        <v>5</v>
      </c>
      <c r="C74" s="96"/>
      <c r="D74" s="101"/>
      <c r="E74" s="102"/>
      <c r="F74" s="95"/>
      <c r="G74" s="93"/>
      <c r="H74" s="93"/>
      <c r="I74" s="93"/>
      <c r="J74" s="103"/>
      <c r="K74" s="103"/>
      <c r="L74" s="89">
        <f>L73+L72</f>
        <v>0</v>
      </c>
    </row>
    <row r="75" spans="2:12" ht="13.5">
      <c r="B75" s="95" t="s">
        <v>134</v>
      </c>
      <c r="C75" s="96">
        <v>0.18</v>
      </c>
      <c r="D75" s="101"/>
      <c r="E75" s="102"/>
      <c r="F75" s="95"/>
      <c r="G75" s="93"/>
      <c r="H75" s="93"/>
      <c r="I75" s="93"/>
      <c r="J75" s="103"/>
      <c r="K75" s="103"/>
      <c r="L75" s="89">
        <f>L74*C75</f>
        <v>0</v>
      </c>
    </row>
    <row r="76" spans="2:12" ht="13.5">
      <c r="B76" s="97" t="s">
        <v>149</v>
      </c>
      <c r="C76" s="104"/>
      <c r="D76" s="104"/>
      <c r="E76" s="104"/>
      <c r="F76" s="104"/>
      <c r="G76" s="105"/>
      <c r="H76" s="105"/>
      <c r="I76" s="105"/>
      <c r="J76" s="105"/>
      <c r="K76" s="105"/>
      <c r="L76" s="312">
        <f>L75+L74</f>
        <v>0</v>
      </c>
    </row>
  </sheetData>
  <sheetProtection/>
  <mergeCells count="10">
    <mergeCell ref="B53:E53"/>
    <mergeCell ref="H10:I10"/>
    <mergeCell ref="J10:K10"/>
    <mergeCell ref="L10:L11"/>
    <mergeCell ref="A10:A11"/>
    <mergeCell ref="B10:B11"/>
    <mergeCell ref="C10:C11"/>
    <mergeCell ref="D10:E10"/>
    <mergeCell ref="F10:G10"/>
    <mergeCell ref="B13:E13"/>
  </mergeCells>
  <printOptions/>
  <pageMargins left="0.21" right="0.2" top="0.35" bottom="0.2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9">
      <selection activeCell="J13" sqref="J13:J36"/>
    </sheetView>
  </sheetViews>
  <sheetFormatPr defaultColWidth="9.00390625" defaultRowHeight="12.75"/>
  <cols>
    <col min="1" max="1" width="6.25390625" style="65" customWidth="1"/>
    <col min="2" max="2" width="49.00390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410</v>
      </c>
      <c r="C2" s="64"/>
      <c r="D2" s="64"/>
      <c r="E2" s="273"/>
      <c r="F2" s="273"/>
      <c r="G2" s="273"/>
      <c r="H2" s="147"/>
      <c r="I2" s="66"/>
      <c r="J2" s="66"/>
      <c r="K2" s="66"/>
      <c r="L2" s="66"/>
    </row>
    <row r="3" spans="2:12" ht="16.5" customHeight="1">
      <c r="B3" s="64" t="s">
        <v>312</v>
      </c>
      <c r="C3" s="64"/>
      <c r="D3" s="64"/>
      <c r="E3" s="273"/>
      <c r="F3" s="273"/>
      <c r="G3" s="273"/>
      <c r="H3" s="147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315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282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10" spans="1:12" ht="40.5" customHeight="1">
      <c r="A10" s="617" t="s">
        <v>10</v>
      </c>
      <c r="B10" s="629" t="s">
        <v>11</v>
      </c>
      <c r="C10" s="629" t="s">
        <v>1</v>
      </c>
      <c r="D10" s="631" t="s">
        <v>2</v>
      </c>
      <c r="E10" s="620"/>
      <c r="F10" s="621" t="s">
        <v>3</v>
      </c>
      <c r="G10" s="622"/>
      <c r="H10" s="607" t="s">
        <v>4</v>
      </c>
      <c r="I10" s="608"/>
      <c r="J10" s="607" t="s">
        <v>236</v>
      </c>
      <c r="K10" s="608"/>
      <c r="L10" s="614" t="s">
        <v>5</v>
      </c>
    </row>
    <row r="11" spans="1:12" ht="56.25" customHeight="1">
      <c r="A11" s="618"/>
      <c r="B11" s="630"/>
      <c r="C11" s="630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615"/>
    </row>
    <row r="12" spans="1:12" ht="21.75" customHeight="1">
      <c r="A12" s="245" t="s">
        <v>8</v>
      </c>
      <c r="B12" s="245">
        <v>2</v>
      </c>
      <c r="C12" s="226">
        <v>3</v>
      </c>
      <c r="D12" s="72" t="s">
        <v>9</v>
      </c>
      <c r="E12" s="225">
        <v>5</v>
      </c>
      <c r="F12" s="226">
        <v>6</v>
      </c>
      <c r="G12" s="225">
        <v>7</v>
      </c>
      <c r="H12" s="226">
        <v>8</v>
      </c>
      <c r="I12" s="225">
        <v>9</v>
      </c>
      <c r="J12" s="225">
        <v>10</v>
      </c>
      <c r="K12" s="225">
        <v>11</v>
      </c>
      <c r="L12" s="245">
        <v>12</v>
      </c>
    </row>
    <row r="13" spans="1:12" ht="18" customHeight="1">
      <c r="A13" s="237">
        <v>1</v>
      </c>
      <c r="B13" s="382" t="s">
        <v>286</v>
      </c>
      <c r="C13" s="194" t="s">
        <v>140</v>
      </c>
      <c r="D13" s="194"/>
      <c r="E13" s="195">
        <v>4</v>
      </c>
      <c r="F13" s="196"/>
      <c r="G13" s="196"/>
      <c r="H13" s="196"/>
      <c r="I13" s="196"/>
      <c r="J13" s="196"/>
      <c r="K13" s="196"/>
      <c r="L13" s="196"/>
    </row>
    <row r="14" spans="1:12" ht="15.75" customHeight="1">
      <c r="A14" s="239"/>
      <c r="B14" s="272" t="s">
        <v>150</v>
      </c>
      <c r="C14" s="310" t="s">
        <v>0</v>
      </c>
      <c r="D14" s="196">
        <v>1</v>
      </c>
      <c r="E14" s="196">
        <f>E13*D14</f>
        <v>4</v>
      </c>
      <c r="F14" s="196"/>
      <c r="G14" s="196"/>
      <c r="H14" s="196"/>
      <c r="I14" s="196">
        <f>H14*E14</f>
        <v>0</v>
      </c>
      <c r="J14" s="196"/>
      <c r="K14" s="196"/>
      <c r="L14" s="196">
        <f>I14</f>
        <v>0</v>
      </c>
    </row>
    <row r="15" spans="1:12" ht="15.75" customHeight="1">
      <c r="A15" s="239"/>
      <c r="B15" s="272" t="s">
        <v>318</v>
      </c>
      <c r="C15" s="310" t="s">
        <v>139</v>
      </c>
      <c r="D15" s="198">
        <v>4.81</v>
      </c>
      <c r="E15" s="196">
        <f>E13*D15</f>
        <v>19.24</v>
      </c>
      <c r="F15" s="196"/>
      <c r="G15" s="196"/>
      <c r="H15" s="196"/>
      <c r="I15" s="196"/>
      <c r="J15" s="196"/>
      <c r="K15" s="196">
        <f>J15*E15</f>
        <v>0</v>
      </c>
      <c r="L15" s="196">
        <f>K15</f>
        <v>0</v>
      </c>
    </row>
    <row r="16" spans="1:12" ht="18" customHeight="1">
      <c r="A16" s="237">
        <v>2</v>
      </c>
      <c r="B16" s="382" t="s">
        <v>287</v>
      </c>
      <c r="C16" s="194" t="s">
        <v>136</v>
      </c>
      <c r="D16" s="194"/>
      <c r="E16" s="195">
        <v>0.54</v>
      </c>
      <c r="F16" s="196"/>
      <c r="G16" s="196"/>
      <c r="H16" s="196"/>
      <c r="I16" s="196"/>
      <c r="J16" s="196"/>
      <c r="K16" s="196"/>
      <c r="L16" s="196"/>
    </row>
    <row r="17" spans="1:12" ht="15.75" customHeight="1">
      <c r="A17" s="239"/>
      <c r="B17" s="397" t="s">
        <v>150</v>
      </c>
      <c r="C17" s="310" t="s">
        <v>0</v>
      </c>
      <c r="D17" s="196">
        <v>1</v>
      </c>
      <c r="E17" s="196">
        <f>E16*D17</f>
        <v>0.54</v>
      </c>
      <c r="F17" s="196"/>
      <c r="G17" s="196"/>
      <c r="H17" s="196"/>
      <c r="I17" s="196">
        <f>H17*E17</f>
        <v>0</v>
      </c>
      <c r="J17" s="196"/>
      <c r="K17" s="196"/>
      <c r="L17" s="196">
        <f>K17+I17+G17</f>
        <v>0</v>
      </c>
    </row>
    <row r="18" spans="1:12" ht="15.75" customHeight="1">
      <c r="A18" s="239"/>
      <c r="B18" s="398" t="s">
        <v>157</v>
      </c>
      <c r="C18" s="198" t="s">
        <v>136</v>
      </c>
      <c r="D18" s="198">
        <v>1.02</v>
      </c>
      <c r="E18" s="196">
        <f>E16*D18</f>
        <v>0.5508000000000001</v>
      </c>
      <c r="F18" s="196"/>
      <c r="G18" s="196">
        <f>F18*E18</f>
        <v>0</v>
      </c>
      <c r="H18" s="196"/>
      <c r="I18" s="196"/>
      <c r="J18" s="196"/>
      <c r="K18" s="196"/>
      <c r="L18" s="196">
        <f>K18+I18+G18</f>
        <v>0</v>
      </c>
    </row>
    <row r="19" spans="1:12" ht="15.75" customHeight="1">
      <c r="A19" s="242"/>
      <c r="B19" s="398" t="s">
        <v>123</v>
      </c>
      <c r="C19" s="198" t="s">
        <v>0</v>
      </c>
      <c r="D19" s="198">
        <v>0.62</v>
      </c>
      <c r="E19" s="196">
        <f>E16*D19</f>
        <v>0.33480000000000004</v>
      </c>
      <c r="F19" s="196"/>
      <c r="G19" s="196">
        <f>F19*E19</f>
        <v>0</v>
      </c>
      <c r="H19" s="196"/>
      <c r="I19" s="196"/>
      <c r="J19" s="196"/>
      <c r="K19" s="196"/>
      <c r="L19" s="196">
        <f>K19+I19+G19</f>
        <v>0</v>
      </c>
    </row>
    <row r="20" spans="1:12" ht="57.75" customHeight="1">
      <c r="A20" s="237">
        <v>3</v>
      </c>
      <c r="B20" s="238" t="s">
        <v>283</v>
      </c>
      <c r="C20" s="194" t="s">
        <v>140</v>
      </c>
      <c r="D20" s="194"/>
      <c r="E20" s="195">
        <v>4</v>
      </c>
      <c r="F20" s="381"/>
      <c r="G20" s="381"/>
      <c r="H20" s="381"/>
      <c r="I20" s="381"/>
      <c r="J20" s="381"/>
      <c r="K20" s="381"/>
      <c r="L20" s="381"/>
    </row>
    <row r="21" spans="1:12" ht="16.5" customHeight="1">
      <c r="A21" s="239"/>
      <c r="B21" s="272" t="s">
        <v>150</v>
      </c>
      <c r="C21" s="310" t="s">
        <v>0</v>
      </c>
      <c r="D21" s="196">
        <v>1</v>
      </c>
      <c r="E21" s="196">
        <f>E20*D21</f>
        <v>4</v>
      </c>
      <c r="F21" s="381"/>
      <c r="G21" s="381"/>
      <c r="H21" s="381"/>
      <c r="I21" s="381">
        <f>H21*E21</f>
        <v>0</v>
      </c>
      <c r="J21" s="381"/>
      <c r="K21" s="381"/>
      <c r="L21" s="381">
        <f>K21+I21+G21</f>
        <v>0</v>
      </c>
    </row>
    <row r="22" spans="1:12" ht="16.5" customHeight="1">
      <c r="A22" s="239"/>
      <c r="B22" s="398" t="s">
        <v>289</v>
      </c>
      <c r="C22" s="198" t="s">
        <v>139</v>
      </c>
      <c r="D22" s="198">
        <v>1.25</v>
      </c>
      <c r="E22" s="196">
        <f>E20*D22</f>
        <v>5</v>
      </c>
      <c r="F22" s="381"/>
      <c r="G22" s="381"/>
      <c r="H22" s="381"/>
      <c r="I22" s="381"/>
      <c r="J22" s="381"/>
      <c r="K22" s="381">
        <f>J22*E22</f>
        <v>0</v>
      </c>
      <c r="L22" s="381">
        <f>K22+I22+G22</f>
        <v>0</v>
      </c>
    </row>
    <row r="23" spans="1:12" ht="46.5" customHeight="1">
      <c r="A23" s="239"/>
      <c r="B23" s="399" t="s">
        <v>284</v>
      </c>
      <c r="C23" s="372" t="s">
        <v>140</v>
      </c>
      <c r="D23" s="235">
        <v>1</v>
      </c>
      <c r="E23" s="235">
        <f>E20*D23</f>
        <v>4</v>
      </c>
      <c r="F23" s="383"/>
      <c r="G23" s="383">
        <f>F23*E23</f>
        <v>0</v>
      </c>
      <c r="H23" s="383"/>
      <c r="I23" s="383"/>
      <c r="J23" s="383"/>
      <c r="K23" s="383"/>
      <c r="L23" s="383">
        <f>K23+I23+G23</f>
        <v>0</v>
      </c>
    </row>
    <row r="24" spans="1:12" ht="14.25" customHeight="1">
      <c r="A24" s="275"/>
      <c r="B24" s="238" t="s">
        <v>5</v>
      </c>
      <c r="C24" s="194"/>
      <c r="D24" s="194"/>
      <c r="E24" s="195"/>
      <c r="F24" s="380"/>
      <c r="G24" s="380">
        <f>SUM(G13:G23)</f>
        <v>0</v>
      </c>
      <c r="H24" s="380"/>
      <c r="I24" s="380"/>
      <c r="J24" s="380"/>
      <c r="K24" s="380"/>
      <c r="L24" s="380">
        <f>SUM(L13:L23)</f>
        <v>0</v>
      </c>
    </row>
    <row r="25" spans="1:12" ht="15" customHeight="1">
      <c r="A25" s="275"/>
      <c r="B25" s="101" t="s">
        <v>131</v>
      </c>
      <c r="C25" s="229">
        <v>0.05</v>
      </c>
      <c r="D25" s="194"/>
      <c r="E25" s="195"/>
      <c r="F25" s="195"/>
      <c r="G25" s="195"/>
      <c r="H25" s="195"/>
      <c r="I25" s="195"/>
      <c r="J25" s="195"/>
      <c r="K25" s="195"/>
      <c r="L25" s="196">
        <f>G24*C25</f>
        <v>0</v>
      </c>
    </row>
    <row r="26" spans="1:12" ht="15" customHeight="1">
      <c r="A26" s="244"/>
      <c r="B26" s="388" t="s">
        <v>5</v>
      </c>
      <c r="C26" s="207"/>
      <c r="D26" s="384"/>
      <c r="E26" s="385"/>
      <c r="F26" s="385"/>
      <c r="G26" s="385"/>
      <c r="H26" s="385"/>
      <c r="I26" s="385"/>
      <c r="J26" s="385"/>
      <c r="K26" s="385"/>
      <c r="L26" s="197">
        <f>L25+L24</f>
        <v>0</v>
      </c>
    </row>
    <row r="27" spans="1:12" ht="15" customHeight="1">
      <c r="A27" s="244"/>
      <c r="B27" s="194" t="s">
        <v>290</v>
      </c>
      <c r="C27" s="251">
        <v>0.1</v>
      </c>
      <c r="D27" s="194"/>
      <c r="E27" s="195"/>
      <c r="F27" s="195"/>
      <c r="G27" s="195"/>
      <c r="H27" s="195"/>
      <c r="I27" s="195"/>
      <c r="J27" s="195"/>
      <c r="K27" s="195"/>
      <c r="L27" s="196">
        <f>L26*C27</f>
        <v>0</v>
      </c>
    </row>
    <row r="28" spans="1:12" ht="15" customHeight="1">
      <c r="A28" s="244"/>
      <c r="B28" s="382" t="s">
        <v>5</v>
      </c>
      <c r="C28" s="194"/>
      <c r="D28" s="194"/>
      <c r="E28" s="195"/>
      <c r="F28" s="195"/>
      <c r="G28" s="195"/>
      <c r="H28" s="195"/>
      <c r="I28" s="195"/>
      <c r="J28" s="195"/>
      <c r="K28" s="195"/>
      <c r="L28" s="196">
        <f>L27+L26</f>
        <v>0</v>
      </c>
    </row>
    <row r="29" spans="1:12" ht="15" customHeight="1">
      <c r="A29" s="244"/>
      <c r="B29" s="194" t="s">
        <v>239</v>
      </c>
      <c r="C29" s="251">
        <v>0.08</v>
      </c>
      <c r="D29" s="194"/>
      <c r="E29" s="195"/>
      <c r="F29" s="195"/>
      <c r="G29" s="195"/>
      <c r="H29" s="195"/>
      <c r="I29" s="195"/>
      <c r="J29" s="195"/>
      <c r="K29" s="195"/>
      <c r="L29" s="196">
        <f>L28*C29</f>
        <v>0</v>
      </c>
    </row>
    <row r="30" spans="1:12" ht="15" customHeight="1">
      <c r="A30" s="244"/>
      <c r="B30" s="382" t="s">
        <v>5</v>
      </c>
      <c r="C30" s="194"/>
      <c r="D30" s="194"/>
      <c r="E30" s="195"/>
      <c r="F30" s="195"/>
      <c r="G30" s="195"/>
      <c r="H30" s="195"/>
      <c r="I30" s="195"/>
      <c r="J30" s="195"/>
      <c r="K30" s="195"/>
      <c r="L30" s="196">
        <f>SUM(L28:L29)</f>
        <v>0</v>
      </c>
    </row>
    <row r="31" spans="2:12" ht="15" customHeight="1">
      <c r="B31" s="95" t="s">
        <v>120</v>
      </c>
      <c r="C31" s="96">
        <v>0.03</v>
      </c>
      <c r="D31" s="101"/>
      <c r="E31" s="102"/>
      <c r="F31" s="95"/>
      <c r="G31" s="93"/>
      <c r="H31" s="93"/>
      <c r="I31" s="93"/>
      <c r="J31" s="103"/>
      <c r="K31" s="103"/>
      <c r="L31" s="89">
        <f>L30*C31</f>
        <v>0</v>
      </c>
    </row>
    <row r="32" spans="2:12" ht="15" customHeight="1">
      <c r="B32" s="97" t="s">
        <v>5</v>
      </c>
      <c r="C32" s="96"/>
      <c r="D32" s="101"/>
      <c r="E32" s="102"/>
      <c r="F32" s="95"/>
      <c r="G32" s="93"/>
      <c r="H32" s="93"/>
      <c r="I32" s="93"/>
      <c r="J32" s="103"/>
      <c r="K32" s="103"/>
      <c r="L32" s="89">
        <f>L31+L30</f>
        <v>0</v>
      </c>
    </row>
    <row r="33" spans="2:12" ht="15" customHeight="1">
      <c r="B33" s="95" t="s">
        <v>134</v>
      </c>
      <c r="C33" s="96">
        <v>0.18</v>
      </c>
      <c r="D33" s="101"/>
      <c r="E33" s="102"/>
      <c r="F33" s="95"/>
      <c r="G33" s="93"/>
      <c r="H33" s="93"/>
      <c r="I33" s="93"/>
      <c r="J33" s="103"/>
      <c r="K33" s="103"/>
      <c r="L33" s="89">
        <f>L32*C33</f>
        <v>0</v>
      </c>
    </row>
    <row r="34" spans="2:12" ht="15" customHeight="1">
      <c r="B34" s="97" t="s">
        <v>149</v>
      </c>
      <c r="C34" s="104"/>
      <c r="D34" s="104"/>
      <c r="E34" s="104"/>
      <c r="F34" s="104"/>
      <c r="G34" s="105"/>
      <c r="H34" s="105"/>
      <c r="I34" s="105"/>
      <c r="J34" s="105"/>
      <c r="K34" s="105"/>
      <c r="L34" s="312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Windows User</cp:lastModifiedBy>
  <cp:lastPrinted>2021-10-23T07:25:44Z</cp:lastPrinted>
  <dcterms:created xsi:type="dcterms:W3CDTF">2004-05-18T18:44:03Z</dcterms:created>
  <dcterms:modified xsi:type="dcterms:W3CDTF">2021-10-23T08:28:08Z</dcterms:modified>
  <cp:category/>
  <cp:version/>
  <cp:contentType/>
  <cp:contentStatus/>
</cp:coreProperties>
</file>